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P3K7\AppData\Local\Fabasoft\Work\"/>
    </mc:Choice>
  </mc:AlternateContent>
  <xr:revisionPtr revIDLastSave="0" documentId="13_ncr:1_{F9370014-B7CC-4940-A006-4A15A99A0A0C}" xr6:coauthVersionLast="47" xr6:coauthVersionMax="47" xr10:uidLastSave="{00000000-0000-0000-0000-000000000000}"/>
  <bookViews>
    <workbookView xWindow="-120" yWindow="-120" windowWidth="29040" windowHeight="15720" tabRatio="911" xr2:uid="{00000000-000D-0000-FFFF-FFFF00000000}"/>
  </bookViews>
  <sheets>
    <sheet name="Gesamtkostenaufstellung" sheetId="7" r:id="rId1"/>
    <sheet name="Projektstrukturplan" sheetId="6" r:id="rId2"/>
    <sheet name="Personalkosten" sheetId="13" r:id="rId3"/>
    <sheet name="Unternehmerlohn" sheetId="12" r:id="rId4"/>
    <sheet name="Gemeinkostenpauschale" sheetId="2" r:id="rId5"/>
    <sheet name="Instrumente Ausrüstung" sheetId="8" r:id="rId6"/>
    <sheet name="ext. Dienstleistungen" sheetId="9" r:id="rId7"/>
    <sheet name="Materialkosten" sheetId="36" r:id="rId8"/>
    <sheet name="Deckblatt" sheetId="18" r:id="rId9"/>
    <sheet name="Soll-Ist Vergleich" sheetId="21" r:id="rId10"/>
    <sheet name="Abrechnung Personalkosten " sheetId="25" r:id="rId11"/>
    <sheet name="Formblatt Tätigkeiten" sheetId="14" r:id="rId12"/>
    <sheet name="Abrechnung Unternehmerlohn" sheetId="24" r:id="rId13"/>
    <sheet name="Abrechnung I &amp; A" sheetId="27" r:id="rId14"/>
    <sheet name="Abrechnung ext. DL" sheetId="20" r:id="rId15"/>
    <sheet name="Abrechnung Materialkosten" sheetId="35" r:id="rId16"/>
    <sheet name="Drop&amp;Down Liste" sheetId="33" state="hidden" r:id="rId17"/>
  </sheets>
  <definedNames>
    <definedName name="_xlnm._FilterDatabase" localSheetId="3" hidden="1">Unternehmerlohn!$A$7:$G$10</definedName>
    <definedName name="_xlnm.Print_Area" localSheetId="14">'Abrechnung ext. DL'!$A$1:$P$11</definedName>
    <definedName name="_xlnm.Print_Area" localSheetId="13">'Abrechnung I &amp; A'!$A$1:$U$11</definedName>
    <definedName name="_xlnm.Print_Area" localSheetId="15">'Abrechnung Materialkosten'!$A$1:$P$21</definedName>
    <definedName name="_xlnm.Print_Area" localSheetId="8">Deckblatt!$A$1:$D$46</definedName>
    <definedName name="_xlnm.Print_Area" localSheetId="11">'Formblatt Tätigkeiten'!$A$1:$E$25</definedName>
    <definedName name="_xlnm.Print_Area" localSheetId="2">Personalkosten!$A$2:$H$41</definedName>
    <definedName name="_xlnm.Print_Area" localSheetId="1">Projektstrukturplan!$A$2:$G$60</definedName>
    <definedName name="_xlnm.Print_Area" localSheetId="9">'Soll-Ist Vergleich'!$A$1:$H$12</definedName>
    <definedName name="_xlnm.Print_Area" localSheetId="3">Unternehmerlohn!$A$2:$J$12</definedName>
    <definedName name="_xlnm.Print_Titles" localSheetId="14">'Abrechnung ext. DL'!$4:$5</definedName>
    <definedName name="_xlnm.Print_Titles" localSheetId="13">'Abrechnung I &amp; A'!$4:$5</definedName>
    <definedName name="_xlnm.Print_Titles" localSheetId="15">'Abrechnung Materialkosten'!$4:$5</definedName>
    <definedName name="_xlnm.Print_Titles" localSheetId="9">'Soll-Ist Vergleich'!$4:$5</definedName>
    <definedName name="N_GBMG" localSheetId="16">#REF!</definedName>
    <definedName name="N_GBMG" localSheetId="11">#REF!</definedName>
    <definedName name="N_GBMG" localSheetId="2">#REF!</definedName>
    <definedName name="N_GBMG">#REF!</definedName>
    <definedName name="OLE_LINK2" localSheetId="3">Unternehmerlohn!#REF!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1" l="1"/>
  <c r="C12" i="7"/>
  <c r="E24" i="36"/>
  <c r="C13" i="7" s="1"/>
  <c r="C9" i="7" s="1"/>
  <c r="G9" i="24"/>
  <c r="H11" i="21"/>
  <c r="H9" i="21"/>
  <c r="G10" i="21"/>
  <c r="D11" i="21"/>
  <c r="C11" i="21"/>
  <c r="I21" i="35"/>
  <c r="J21" i="35"/>
  <c r="K21" i="35"/>
  <c r="L21" i="35"/>
  <c r="M16" i="35"/>
  <c r="N16" i="35" s="1"/>
  <c r="M15" i="35"/>
  <c r="N15" i="35" s="1"/>
  <c r="M14" i="35"/>
  <c r="N14" i="35" s="1"/>
  <c r="M13" i="35"/>
  <c r="N13" i="35" s="1"/>
  <c r="M12" i="35"/>
  <c r="N12" i="35" s="1"/>
  <c r="M11" i="35"/>
  <c r="N11" i="35" s="1"/>
  <c r="M10" i="35"/>
  <c r="N10" i="35" s="1"/>
  <c r="M9" i="35"/>
  <c r="N9" i="35" s="1"/>
  <c r="M8" i="35"/>
  <c r="N8" i="35" s="1"/>
  <c r="M7" i="35"/>
  <c r="N7" i="35" s="1"/>
  <c r="K16" i="35"/>
  <c r="L16" i="35" s="1"/>
  <c r="I16" i="35"/>
  <c r="K15" i="35"/>
  <c r="L15" i="35" s="1"/>
  <c r="I15" i="35"/>
  <c r="L14" i="35"/>
  <c r="K14" i="35"/>
  <c r="I14" i="35"/>
  <c r="K13" i="35"/>
  <c r="L13" i="35" s="1"/>
  <c r="I13" i="35"/>
  <c r="K12" i="35"/>
  <c r="L12" i="35" s="1"/>
  <c r="I12" i="35"/>
  <c r="K11" i="35"/>
  <c r="L11" i="35" s="1"/>
  <c r="I11" i="35"/>
  <c r="L10" i="35"/>
  <c r="K10" i="35"/>
  <c r="I10" i="35"/>
  <c r="L9" i="35"/>
  <c r="K9" i="35"/>
  <c r="I9" i="35"/>
  <c r="L8" i="35"/>
  <c r="K8" i="35"/>
  <c r="I8" i="35"/>
  <c r="L7" i="35"/>
  <c r="K7" i="35"/>
  <c r="I7" i="35"/>
  <c r="H21" i="35"/>
  <c r="K20" i="35"/>
  <c r="M20" i="35" s="1"/>
  <c r="I20" i="35"/>
  <c r="K19" i="35"/>
  <c r="M19" i="35" s="1"/>
  <c r="I19" i="35"/>
  <c r="K18" i="35"/>
  <c r="M18" i="35" s="1"/>
  <c r="I18" i="35"/>
  <c r="K17" i="35"/>
  <c r="M17" i="35" s="1"/>
  <c r="I17" i="35"/>
  <c r="K6" i="35"/>
  <c r="I6" i="35"/>
  <c r="I3" i="35"/>
  <c r="G3" i="35"/>
  <c r="C59" i="6"/>
  <c r="D59" i="6"/>
  <c r="E59" i="6"/>
  <c r="F59" i="6"/>
  <c r="G59" i="6"/>
  <c r="H57" i="6"/>
  <c r="H58" i="6"/>
  <c r="A42" i="6"/>
  <c r="A43" i="6"/>
  <c r="A44" i="6"/>
  <c r="A45" i="6"/>
  <c r="A46" i="6"/>
  <c r="A47" i="6"/>
  <c r="A48" i="6"/>
  <c r="A49" i="6"/>
  <c r="A50" i="6"/>
  <c r="A51" i="6"/>
  <c r="A52" i="6"/>
  <c r="A53" i="6"/>
  <c r="A54" i="6"/>
  <c r="A55" i="6"/>
  <c r="A41" i="6"/>
  <c r="A58" i="6"/>
  <c r="A57" i="6"/>
  <c r="H56" i="6"/>
  <c r="A56" i="6"/>
  <c r="H42" i="6"/>
  <c r="H41" i="6"/>
  <c r="B4" i="25"/>
  <c r="D6" i="14"/>
  <c r="I3" i="27"/>
  <c r="C79" i="33"/>
  <c r="A8" i="33"/>
  <c r="A7" i="33"/>
  <c r="A6" i="33"/>
  <c r="A5" i="33"/>
  <c r="A4" i="33"/>
  <c r="A3" i="33"/>
  <c r="D13" i="14"/>
  <c r="D14" i="14"/>
  <c r="D15" i="14"/>
  <c r="D16" i="14"/>
  <c r="D17" i="14"/>
  <c r="D18" i="14"/>
  <c r="D19" i="14"/>
  <c r="D20" i="14"/>
  <c r="D21" i="14"/>
  <c r="D12" i="14"/>
  <c r="C22" i="14"/>
  <c r="G3" i="27"/>
  <c r="B12" i="12"/>
  <c r="K6" i="20"/>
  <c r="L6" i="27"/>
  <c r="M6" i="27" s="1"/>
  <c r="M11" i="27" s="1"/>
  <c r="J6" i="27"/>
  <c r="E9" i="24"/>
  <c r="E37" i="6"/>
  <c r="G8" i="13"/>
  <c r="E21" i="9"/>
  <c r="H11" i="20"/>
  <c r="I3" i="20"/>
  <c r="G3" i="20"/>
  <c r="E10" i="24"/>
  <c r="E11" i="24"/>
  <c r="F11" i="24" s="1"/>
  <c r="G10" i="24"/>
  <c r="G11" i="24"/>
  <c r="D12" i="24"/>
  <c r="M7" i="27"/>
  <c r="M8" i="27"/>
  <c r="M9" i="27"/>
  <c r="M10" i="27"/>
  <c r="N6" i="27"/>
  <c r="H7" i="8"/>
  <c r="H19" i="8" s="1"/>
  <c r="C11" i="7" s="1"/>
  <c r="O6" i="27"/>
  <c r="I11" i="27"/>
  <c r="K7" i="20"/>
  <c r="M7" i="20" s="1"/>
  <c r="K8" i="20"/>
  <c r="L8" i="20"/>
  <c r="K9" i="20"/>
  <c r="M9" i="20" s="1"/>
  <c r="K10" i="20"/>
  <c r="M10" i="20" s="1"/>
  <c r="K11" i="27"/>
  <c r="J10" i="27"/>
  <c r="J9" i="27"/>
  <c r="J8" i="27"/>
  <c r="J7" i="27"/>
  <c r="E12" i="25"/>
  <c r="E13" i="25"/>
  <c r="E14" i="25"/>
  <c r="E15" i="25"/>
  <c r="E16" i="25"/>
  <c r="E17" i="25"/>
  <c r="E18" i="25"/>
  <c r="E19" i="25"/>
  <c r="E20" i="25"/>
  <c r="E21" i="25"/>
  <c r="E22" i="25"/>
  <c r="E23" i="25"/>
  <c r="E24" i="25"/>
  <c r="E25" i="25"/>
  <c r="C12" i="25"/>
  <c r="C13" i="25"/>
  <c r="C14" i="25"/>
  <c r="C15" i="25"/>
  <c r="C16" i="25"/>
  <c r="C17" i="25"/>
  <c r="C18" i="25"/>
  <c r="C19" i="25"/>
  <c r="C20" i="25"/>
  <c r="C21" i="25"/>
  <c r="C22" i="25"/>
  <c r="C23" i="25"/>
  <c r="C24" i="25"/>
  <c r="C25" i="25"/>
  <c r="F13" i="14"/>
  <c r="F22" i="14" s="1"/>
  <c r="D4" i="25"/>
  <c r="A4" i="25"/>
  <c r="B12" i="21"/>
  <c r="E10" i="21"/>
  <c r="E9" i="21"/>
  <c r="E8" i="21"/>
  <c r="E7" i="21"/>
  <c r="E6" i="21"/>
  <c r="J11" i="20"/>
  <c r="I10" i="20"/>
  <c r="I9" i="20"/>
  <c r="M8" i="20"/>
  <c r="I8" i="20"/>
  <c r="I7" i="20"/>
  <c r="I6" i="20"/>
  <c r="D9" i="12"/>
  <c r="D11" i="12"/>
  <c r="H44" i="6"/>
  <c r="F11" i="13" s="1"/>
  <c r="G11" i="13" s="1"/>
  <c r="H45" i="6"/>
  <c r="F12" i="13" s="1"/>
  <c r="G12" i="13" s="1"/>
  <c r="H46" i="6"/>
  <c r="F13" i="13" s="1"/>
  <c r="G13" i="13" s="1"/>
  <c r="H47" i="6"/>
  <c r="F14" i="13" s="1"/>
  <c r="G14" i="13" s="1"/>
  <c r="H48" i="6"/>
  <c r="F15" i="13" s="1"/>
  <c r="G15" i="13" s="1"/>
  <c r="H49" i="6"/>
  <c r="F16" i="13" s="1"/>
  <c r="G16" i="13" s="1"/>
  <c r="H50" i="6"/>
  <c r="F17" i="13" s="1"/>
  <c r="G17" i="13" s="1"/>
  <c r="H51" i="6"/>
  <c r="F18" i="13" s="1"/>
  <c r="G18" i="13" s="1"/>
  <c r="H52" i="6"/>
  <c r="F19" i="13" s="1"/>
  <c r="G19" i="13" s="1"/>
  <c r="H53" i="6"/>
  <c r="F20" i="13" s="1"/>
  <c r="G20" i="13" s="1"/>
  <c r="H54" i="6"/>
  <c r="F21" i="13" s="1"/>
  <c r="G21" i="13" s="1"/>
  <c r="H55" i="6"/>
  <c r="F22" i="13" s="1"/>
  <c r="G22" i="13" s="1"/>
  <c r="D10" i="12"/>
  <c r="H43" i="6"/>
  <c r="F10" i="13" s="1"/>
  <c r="E19" i="8"/>
  <c r="G9" i="13"/>
  <c r="Q11" i="27"/>
  <c r="G11" i="21" l="1"/>
  <c r="L19" i="35"/>
  <c r="N19" i="35" s="1"/>
  <c r="L6" i="35"/>
  <c r="M6" i="35"/>
  <c r="M21" i="35"/>
  <c r="N6" i="35"/>
  <c r="L18" i="35"/>
  <c r="N18" i="35" s="1"/>
  <c r="L20" i="35"/>
  <c r="N20" i="35" s="1"/>
  <c r="L17" i="35"/>
  <c r="N17" i="35" s="1"/>
  <c r="H59" i="6"/>
  <c r="G10" i="13"/>
  <c r="G23" i="13" s="1"/>
  <c r="C8" i="7" s="1"/>
  <c r="F23" i="13"/>
  <c r="L7" i="20"/>
  <c r="N7" i="20" s="1"/>
  <c r="L11" i="27"/>
  <c r="P8" i="27"/>
  <c r="R8" i="27" s="1"/>
  <c r="P9" i="27"/>
  <c r="R9" i="27" s="1"/>
  <c r="F10" i="24"/>
  <c r="D22" i="14"/>
  <c r="C11" i="25" s="1"/>
  <c r="P7" i="27"/>
  <c r="R7" i="27" s="1"/>
  <c r="G12" i="24"/>
  <c r="H8" i="21" s="1"/>
  <c r="H7" i="21" s="1"/>
  <c r="K11" i="20"/>
  <c r="P10" i="27"/>
  <c r="R10" i="27" s="1"/>
  <c r="D12" i="12"/>
  <c r="C10" i="7" s="1"/>
  <c r="P6" i="27"/>
  <c r="N8" i="20"/>
  <c r="L6" i="20"/>
  <c r="I11" i="20"/>
  <c r="J11" i="27"/>
  <c r="F9" i="24"/>
  <c r="F12" i="24" s="1"/>
  <c r="E12" i="24"/>
  <c r="C8" i="21" s="1"/>
  <c r="E11" i="25"/>
  <c r="M6" i="20"/>
  <c r="L10" i="20"/>
  <c r="N10" i="20" s="1"/>
  <c r="L9" i="20"/>
  <c r="N9" i="20" s="1"/>
  <c r="G8" i="21" l="1"/>
  <c r="N21" i="35"/>
  <c r="C14" i="7"/>
  <c r="L11" i="20"/>
  <c r="C10" i="21" s="1"/>
  <c r="D10" i="21" s="1"/>
  <c r="P11" i="27"/>
  <c r="C9" i="21" s="1"/>
  <c r="D9" i="21" s="1"/>
  <c r="R6" i="27"/>
  <c r="R11" i="27" s="1"/>
  <c r="D8" i="21"/>
  <c r="E26" i="25"/>
  <c r="H6" i="21" s="1"/>
  <c r="D26" i="25"/>
  <c r="M11" i="20"/>
  <c r="B26" i="25"/>
  <c r="C26" i="25"/>
  <c r="C6" i="21" s="1"/>
  <c r="C7" i="21" s="1"/>
  <c r="N6" i="20"/>
  <c r="N11" i="20" s="1"/>
  <c r="G9" i="21" l="1"/>
  <c r="G6" i="21"/>
  <c r="D6" i="21"/>
  <c r="C12" i="21"/>
  <c r="A16" i="18" s="1"/>
  <c r="H12" i="21"/>
  <c r="H10" i="21"/>
  <c r="D7" i="21" l="1"/>
  <c r="D12" i="21" s="1"/>
  <c r="G7" i="21"/>
  <c r="G12" i="21" s="1"/>
</calcChain>
</file>

<file path=xl/sharedStrings.xml><?xml version="1.0" encoding="utf-8"?>
<sst xmlns="http://schemas.openxmlformats.org/spreadsheetml/2006/main" count="399" uniqueCount="272">
  <si>
    <t>Summe</t>
  </si>
  <si>
    <t>Stunden (h)</t>
  </si>
  <si>
    <t>Gesamtstunden</t>
  </si>
  <si>
    <t>Beantragung Gemeinkostenpauschale</t>
  </si>
  <si>
    <t>AP 2.1.</t>
  </si>
  <si>
    <t>AP 2.2.</t>
  </si>
  <si>
    <t>AP 3.1.</t>
  </si>
  <si>
    <t>AP 3.2.</t>
  </si>
  <si>
    <t>Beschreibung</t>
  </si>
  <si>
    <t>Zeitplan</t>
  </si>
  <si>
    <t>Stundensatz</t>
  </si>
  <si>
    <t>Anmerkungen</t>
  </si>
  <si>
    <t>€/h</t>
  </si>
  <si>
    <t>Projektstrukturplan</t>
  </si>
  <si>
    <t>höchster abgeschlossener Ausbildungsgrad</t>
  </si>
  <si>
    <t>h</t>
  </si>
  <si>
    <t>Gesamtkosten</t>
  </si>
  <si>
    <t>€</t>
  </si>
  <si>
    <t>AP1</t>
  </si>
  <si>
    <t>AP2</t>
  </si>
  <si>
    <t>AP3</t>
  </si>
  <si>
    <t>AP4</t>
  </si>
  <si>
    <t>projektrelevante Erfahrung (Jahren)</t>
  </si>
  <si>
    <t>Kollektivvertrag (projektspezifisch)</t>
  </si>
  <si>
    <t>Funktion im Projekt</t>
  </si>
  <si>
    <t>Uni</t>
  </si>
  <si>
    <t>mm/jj - mm/jj</t>
  </si>
  <si>
    <t>Unternehmerlohn</t>
  </si>
  <si>
    <t>Abschreibungsdauer in Monaten</t>
  </si>
  <si>
    <t>Instrumente und Ausrüstungen</t>
  </si>
  <si>
    <t>eingereichter Förderbetrag</t>
  </si>
  <si>
    <t>Nr.</t>
  </si>
  <si>
    <t>Nutzungsdauer im Projekt in Monaten</t>
  </si>
  <si>
    <t>Externe Dienstleistungen</t>
  </si>
  <si>
    <t>Kostenart</t>
  </si>
  <si>
    <t>Gemeinkostenpauschale</t>
  </si>
  <si>
    <t>Instrumente Ausrüstung</t>
  </si>
  <si>
    <t>Personalkosten</t>
  </si>
  <si>
    <t>externe Dienstleistungen</t>
  </si>
  <si>
    <t>Tätigkeit im Projekt</t>
  </si>
  <si>
    <t>Funktion im Unternehmen</t>
  </si>
  <si>
    <r>
      <t xml:space="preserve">Für die </t>
    </r>
    <r>
      <rPr>
        <b/>
        <sz val="10"/>
        <color indexed="30"/>
        <rFont val="Arial"/>
        <family val="2"/>
      </rPr>
      <t>Endabrechnung</t>
    </r>
    <r>
      <rPr>
        <b/>
        <sz val="10"/>
        <rFont val="Arial"/>
        <family val="2"/>
      </rPr>
      <t xml:space="preserve"> sind zusätzlich die </t>
    </r>
    <r>
      <rPr>
        <b/>
        <sz val="10"/>
        <color indexed="30"/>
        <rFont val="Arial"/>
        <family val="2"/>
      </rPr>
      <t>blau</t>
    </r>
    <r>
      <rPr>
        <b/>
        <sz val="10"/>
        <rFont val="Arial"/>
        <family val="2"/>
      </rPr>
      <t xml:space="preserve"> markierten Registerkarten auszufüllen!</t>
    </r>
  </si>
  <si>
    <t>Kommentar zur Tätigkeit</t>
  </si>
  <si>
    <t>Summe:</t>
  </si>
  <si>
    <t>Kommentar</t>
  </si>
  <si>
    <t>Förderaktion</t>
  </si>
  <si>
    <t>Geschäftszahl</t>
  </si>
  <si>
    <t>Projekttitel</t>
  </si>
  <si>
    <t>Durchführungszeitraum</t>
  </si>
  <si>
    <t>bis</t>
  </si>
  <si>
    <t>wahrheitsgemäß sind und die ausgewiesenen Beträge ausschließlich Ausgaben im Rahmen des geförderten Projektes betreffen</t>
  </si>
  <si>
    <t>Förderstelle</t>
  </si>
  <si>
    <t>Bewilligungsdatum</t>
  </si>
  <si>
    <t>Bewilligungsbetrag</t>
  </si>
  <si>
    <t>Für das vorliegende Projekt wurden weitere Förderungen, welche nicht bereits im Förderantrag angegeben wurde, gewährt:</t>
  </si>
  <si>
    <r>
      <t xml:space="preserve">Folgende Förderungen wurden im thematischen Kontext zum Vorhaben im selben Vorhabenszeitraum bzw. für dieselben vertragsgegenständlichen Vorhabenskosten gewährt </t>
    </r>
    <r>
      <rPr>
        <i/>
        <sz val="8"/>
        <rFont val="Arial"/>
        <family val="2"/>
      </rPr>
      <t>(Art 19 (1) 4 FFR)</t>
    </r>
    <r>
      <rPr>
        <sz val="10"/>
        <rFont val="Arial"/>
        <family val="2"/>
      </rPr>
      <t>:</t>
    </r>
  </si>
  <si>
    <t>Beantragungsdatum</t>
  </si>
  <si>
    <t>Die Förderungen sollen auf folgendes Konto angewiesen werden:</t>
  </si>
  <si>
    <t>Bank</t>
  </si>
  <si>
    <t>IBAN</t>
  </si>
  <si>
    <t>BIC</t>
  </si>
  <si>
    <t>Ort, Datum</t>
  </si>
  <si>
    <t>Beleg-Nr.</t>
  </si>
  <si>
    <t>Zahlungs-datum</t>
  </si>
  <si>
    <t>Lieferfirma</t>
  </si>
  <si>
    <t>Gegenstand</t>
  </si>
  <si>
    <t>Förderungs-relevanter Nettobetrag in €</t>
  </si>
  <si>
    <t>nicht förderbar</t>
  </si>
  <si>
    <t>förderbar</t>
  </si>
  <si>
    <t>Datum der ersten verbindl. Bestellung bzw. Beginn der Arbeiten</t>
  </si>
  <si>
    <t>ausführende Firma</t>
  </si>
  <si>
    <t>Kurzbeschreibung der Anschaffung/ Investition/ Leistung</t>
  </si>
  <si>
    <t>angebotene Skonti, Rabatte, Deckungs- u. Haftungs-rücklässe</t>
  </si>
  <si>
    <t>vom förderungs-relevanten Nettobetrag nicht förderbar</t>
  </si>
  <si>
    <t xml:space="preserve"> = förderungs-relevanter Nettobetrag abzügl. nicht förderbar</t>
  </si>
  <si>
    <t>Begründung/ Berechnung von Abzügen, 
allfällige sonst. Kommentare</t>
  </si>
  <si>
    <t>Kostenart lt. Fördervertrag</t>
  </si>
  <si>
    <t>SOLL
in €</t>
  </si>
  <si>
    <t>Mehr-/ Minder-kosten in €</t>
  </si>
  <si>
    <t>Abweichung in % je Kostenart</t>
  </si>
  <si>
    <t>Berechnung der Differenz der Spalten "Soll" und "Ist"</t>
  </si>
  <si>
    <t xml:space="preserve"> Abweichungen von über +/- 10% gegenüber "Ist" sind  zu begründen</t>
  </si>
  <si>
    <t>Abzug von Kosten in Höhe von € 
(gemäß Prüfung und Kontrolle der FB1 - FB5)</t>
  </si>
  <si>
    <t>endgültiger Förderbetrag in €</t>
  </si>
  <si>
    <t>Summen</t>
  </si>
  <si>
    <t>(h)</t>
  </si>
  <si>
    <t>(€)</t>
  </si>
  <si>
    <t>Abrechnung externe Dienstleistungen</t>
  </si>
  <si>
    <t>Soll-Ist-Vergleich</t>
  </si>
  <si>
    <t>Abrechnung Unternehmerlohn</t>
  </si>
  <si>
    <t>Stunden in Dezimalzahlen</t>
  </si>
  <si>
    <t>Unterschrift [händisch oder elektronisch mittels HandySignatur]:</t>
  </si>
  <si>
    <t>[AP 2: F&amp;E Tätigkeit]</t>
  </si>
  <si>
    <t>Zeitraum</t>
  </si>
  <si>
    <t>allfällige Kommentare (z.B. zu Stundensatzberechnung)</t>
  </si>
  <si>
    <t>Personalkosten FLC anerkannt</t>
  </si>
  <si>
    <t>Jahr</t>
  </si>
  <si>
    <t>TT/MM/JJJJ</t>
  </si>
  <si>
    <t>[WST3-Zahl]</t>
  </si>
  <si>
    <t>=Projektstunden FLC anerkannt x Stundensatz</t>
  </si>
  <si>
    <t xml:space="preserve">Projektstunden FLC anerkannt </t>
  </si>
  <si>
    <t>Kommentar FLC</t>
  </si>
  <si>
    <t>allfällige Kommentare betr. etwaiger Kürzungen</t>
  </si>
  <si>
    <t>Personalkosten IST in €</t>
  </si>
  <si>
    <t>Kosten FLC anerkannt</t>
  </si>
  <si>
    <t>Tätigkeiten im Projekt</t>
  </si>
  <si>
    <t>Pauschal-stundensatz</t>
  </si>
  <si>
    <t>AP 2-5: F&amp;E Tätigkeit</t>
  </si>
  <si>
    <t>Rechnungs-datum</t>
  </si>
  <si>
    <t>Rechnungs-Nr.</t>
  </si>
  <si>
    <t>Abrechnung Instrumente &amp; Ausrüstung</t>
  </si>
  <si>
    <t>[in Monaten]</t>
  </si>
  <si>
    <t>Bruttobetrag</t>
  </si>
  <si>
    <t>Nettobetrag</t>
  </si>
  <si>
    <t xml:space="preserve">Abschreibungsdauer </t>
  </si>
  <si>
    <t>anerkennbare Kosten für die ND (anteilige AfA) im Projekt</t>
  </si>
  <si>
    <t>Begründung durch Projektträger von Abweichungen über +/- 10%</t>
  </si>
  <si>
    <t xml:space="preserve">Maximale förderbare Stunden pro Jahr pro F&amp;E Mitarbeiter: </t>
  </si>
  <si>
    <t>Stundenteiler 1980</t>
  </si>
  <si>
    <t>Kosten in € eingereicht</t>
  </si>
  <si>
    <t>Projektlaufzeit:</t>
  </si>
  <si>
    <t>tt/mm/jj - tt/mm/jj</t>
  </si>
  <si>
    <t>geplante Projektstunden internes Personal</t>
  </si>
  <si>
    <t>geplante Projektstunden externe Dienstleistung</t>
  </si>
  <si>
    <t>Projektstrukturplan &amp; Personalaufwand pro Arbeitspaket</t>
  </si>
  <si>
    <t>Projektmitarbeitende</t>
  </si>
  <si>
    <t>interner Personalaufwand pro Arbeitspaket (AP)</t>
  </si>
  <si>
    <t>AP 4.1.</t>
  </si>
  <si>
    <t>AP 4.2.</t>
  </si>
  <si>
    <t>Gesamt geplant</t>
  </si>
  <si>
    <t>Vorname, Nachname</t>
  </si>
  <si>
    <t>Beschäftigungsausmaß im Unternehmen</t>
  </si>
  <si>
    <t>Max Mustermann</t>
  </si>
  <si>
    <t>(Leistungserbringende sind nachweislich selbt im  begünstigten Unternehmen mit vorhabensrelevanter fachlicher Qulifikation tätig)</t>
  </si>
  <si>
    <t>Indirekte Kosten sind jene Kosten, die einem Vorhaben nicht direkt zugerechnet werden können. Indirekte Kosten fallen in der Regel für die Aufrechterhaltung des Betriebes bzw. der Organisation an, und diese bildet wiederum die Voraussetzung dafür, dass ein Vorhaben abgewickelt werden kann. Indirekte Kosten sind als Pauschale in der Höhe von 20% (gem. NFFR Art. 8, gemäß Anhang 1 der gegenständlichen Regeln), festgelegt im Fördervertrag.</t>
  </si>
  <si>
    <t>Angebot [Datum]</t>
  </si>
  <si>
    <t>Beschreibung der durchgeführten projektrelevanten Tätigkeit gem. Arbeitspakete</t>
  </si>
  <si>
    <t>Erklärung zur Endabrechnung</t>
  </si>
  <si>
    <t>Fördernehmerin</t>
  </si>
  <si>
    <t>Bei Projekten, welche unter der De-Minimis-Verordnung gefördert wurden, gibt die Fördernehmerin bekannt, dass er in den letzten 3 Geschäftsjahren folgende weitere De-Minimis-Förderungen erhalten hat:</t>
  </si>
  <si>
    <t>Die Fördernehmerin bestätigt, dass keine Lieferungen von verbundenen Unternehmen im Rahmen der Bearbeitung des Projektes in Anspruch genommen wurden.</t>
  </si>
  <si>
    <t>Die Fördernehmerin  bestätigt, dass die angeführten Investitionskosten im Anlagevermögen aktiviert wurden.</t>
  </si>
  <si>
    <t>Die Fördernehmerin  bestätigt, dass die angeführten Rechnungen vollständig bezahlt wurden und (bei Endabrechnung) das Projekt abgeschlossen ist</t>
  </si>
  <si>
    <t>Firmenmäßige Fertigung der Fördernehmerin</t>
  </si>
  <si>
    <t>Mit ihrer Unterschrift bestätigt die Fördernehmerin die Richtigkeit der Angaben, sowie dass die eingereichten Kosten von keiner anderen Stelle in unzulässiger Weise ebenfalls gefördert wurden oder werden. Dies beinhaltet sämtliche beantragte, genehmigte oder bereits erhaltene Förderungen
 i. im thematischen Kontext zum Vorhaben im selben Vorhabenszeitraum sowie
ii. für dieselben vertragsgegenständlichen Vorhabenskosten.</t>
  </si>
  <si>
    <t xml:space="preserve">Zuordnung lt. Fördervertrag </t>
  </si>
  <si>
    <t>genehmigter Betrag lt. Fördervertrag</t>
  </si>
  <si>
    <t xml:space="preserve">getätigte Ausgaben pro Kostenart </t>
  </si>
  <si>
    <t>Bestell-datum</t>
  </si>
  <si>
    <t>Valuta</t>
  </si>
  <si>
    <t>FLC nicht förderbar</t>
  </si>
  <si>
    <t>Zahlungsbetrag Netto</t>
  </si>
  <si>
    <t>Projektlaufzeit</t>
  </si>
  <si>
    <t>Wird von Förderstelle ausgefüllt</t>
  </si>
  <si>
    <t>Die Fördernehmerin erklärt hiermit ausdrücklich, dass die Angaben in den vorliegenden Formblättern über die gesamten Projektkosten in Höhe von</t>
  </si>
  <si>
    <t>Beschäftigungs-ausmaß:</t>
  </si>
  <si>
    <t>Projektmitarbeiterin, Projektmitarbeiter</t>
  </si>
  <si>
    <t xml:space="preserve">Formblatt für Tätigkeitsaufzeichnungen </t>
  </si>
  <si>
    <t xml:space="preserve">Projektstunden IST </t>
  </si>
  <si>
    <t>h in Dezimal</t>
  </si>
  <si>
    <t xml:space="preserve">Gelb hinterlegte Felder werden von der Förderderstelle ausgefüllt. </t>
  </si>
  <si>
    <t>Stundenanzahl Dezimalzahlen pro Tag</t>
  </si>
  <si>
    <t>von bis [tt/mm/jj] bis [tt/mm/jj]</t>
  </si>
  <si>
    <t>FLC Ergebnis</t>
  </si>
  <si>
    <t>zB Maschinen</t>
  </si>
  <si>
    <t>zb Instrumente</t>
  </si>
  <si>
    <t>zB Ausrüstung</t>
  </si>
  <si>
    <t>zB div. Hardware</t>
  </si>
  <si>
    <t>zB div. Sofware für die Projektumsetzung</t>
  </si>
  <si>
    <t>zB div. Instrumente</t>
  </si>
  <si>
    <t>Aktivierung</t>
  </si>
  <si>
    <t>Ja</t>
  </si>
  <si>
    <t>Nein</t>
  </si>
  <si>
    <t>Nachweis: Anlagenverzeichnis  bitte der Abrechnung beilegen.</t>
  </si>
  <si>
    <t>AP 1.1.</t>
  </si>
  <si>
    <t>AP 1.2.</t>
  </si>
  <si>
    <t>geplante Projektstunden</t>
  </si>
  <si>
    <t>Summe Personalkosten</t>
  </si>
  <si>
    <t>geplante Kosten</t>
  </si>
  <si>
    <r>
      <t xml:space="preserve">Es können Gemeinkosten pauschal </t>
    </r>
    <r>
      <rPr>
        <sz val="10"/>
        <rFont val="Arial"/>
        <family val="2"/>
      </rPr>
      <t>als zuschussfähige Kosten geltend gemacht werden.</t>
    </r>
  </si>
  <si>
    <t>Summe Instrumente und Ausrüstungen</t>
  </si>
  <si>
    <t>Bezeichnung
Instrument/Ausrüstung</t>
  </si>
  <si>
    <t>Firma ABC</t>
  </si>
  <si>
    <t>Kosten lt. Angebot</t>
  </si>
  <si>
    <t>Anschaffungswert lt. Angebot</t>
  </si>
  <si>
    <t>Stundenanzahl in hh:mm</t>
  </si>
  <si>
    <t>Geschäftskonto lautend auf</t>
  </si>
  <si>
    <t>Rechnungs-betrag in € ohne USt</t>
  </si>
  <si>
    <t>Rechnungs-betrag in €
inkl. USt</t>
  </si>
  <si>
    <t>Zahlungs-betrag
inkl. USt in €</t>
  </si>
  <si>
    <t>Aktiviertiert lt. Anlagenverzeichnis</t>
  </si>
  <si>
    <t>Summe Externe Dienstleistungen</t>
  </si>
  <si>
    <t>zB PKW, Fuhrpark</t>
  </si>
  <si>
    <t>Ich beantrage eine Gemeinkostenpauschale für indirekte Kosten in der Höhe von 20 % gem. NFFR Art. 8 (2) lit b. der gegenständlichen Regeln:</t>
  </si>
  <si>
    <t>Projekt Istkosten
in €</t>
  </si>
  <si>
    <t>zB. Abschreibungsdauer in Monaten https://www.ris.bka.gv.at/Dokumente/Bundesnormen/NOR40200321/II__17_2018_Anlage_7.pdf</t>
  </si>
  <si>
    <t>https://www.ris.bka.gv.at/Dokumente/Bundesnormen/NOR40200321/II__17_2018_Anlage_7.pdf</t>
  </si>
  <si>
    <t>zB. Nutzungsdauer im Projekt in Monaten</t>
  </si>
  <si>
    <t>Zahlungsbetrag
inkl. USt in €</t>
  </si>
  <si>
    <t>Bruttobetrag lt. Zahlungsbeleg  (abzgl. Angebotener Skonto,Rabate, Deckungs-u. Haftungsrücklässe</t>
  </si>
  <si>
    <t>Skonti, Rabatte 
in € inkl. USt.</t>
  </si>
  <si>
    <t>Bruttobetrag lt. Zahlungsbetrag (abzgl. Angebotene Skonto, Rabatte, Deckungs- u.. Haftungsrücklässe)</t>
  </si>
  <si>
    <t xml:space="preserve">Rechnungsbetrag in € ohne USt. abzgl. Skonto / Rabatte ... </t>
  </si>
  <si>
    <t>Nettobetrag für die Berechnung des förderungsrelevanten Nettobetrag abzüglich der anteiligen AfA</t>
  </si>
  <si>
    <t xml:space="preserve">Nutzungsdauer im Projekt </t>
  </si>
  <si>
    <t>[in Monaten] (zB Projektlaufzeit)</t>
  </si>
  <si>
    <t>Vorname, Nachname des selbstständig Erwerbstätigen</t>
  </si>
  <si>
    <t>Betrag in € (tatsächliche gesamte Projekt-Istkosten)</t>
  </si>
  <si>
    <t>Grau hinterlegte Felder werden automatisch ausgefüllt bzw. sind Formeln hinterlegt.</t>
  </si>
  <si>
    <t>sechs Umweltziele dar:</t>
  </si>
  <si>
    <t>a) Klimaschutz</t>
  </si>
  <si>
    <t>b) Anpassung an den Klimawandel</t>
  </si>
  <si>
    <t>c) Nachhaltige Nutzung und Schutz von Wasser- und Meeresressourcen</t>
  </si>
  <si>
    <t>d) Übergang zu einer Kreislaufwirtschaft</t>
  </si>
  <si>
    <t>e) Vermeidung und Verminderung der Umweltverschmutzung</t>
  </si>
  <si>
    <t>f) Schutz und Wiederherstellung der Biodiversität und der Ökosysteme</t>
  </si>
  <si>
    <t>[Definition laut AP]</t>
  </si>
  <si>
    <t>[Forschung, Entwicklung,..]</t>
  </si>
  <si>
    <t>[in %, zB.: Vollbeschäftigt:100%)</t>
  </si>
  <si>
    <t>Projektstandort</t>
  </si>
  <si>
    <t>Anschrift, Firmensitz</t>
  </si>
  <si>
    <t>Gewerbescheinnummer, Geburtsdatum, FB-Nummer ODER ZVR-Nummer</t>
  </si>
  <si>
    <t xml:space="preserve">Endabrechnung </t>
  </si>
  <si>
    <t>JA</t>
  </si>
  <si>
    <t>Vorname + Nachname:</t>
  </si>
  <si>
    <t>Projektstunden</t>
  </si>
  <si>
    <t>Unternehmer 1</t>
  </si>
  <si>
    <t>01.06.2026 - 31.12.2026</t>
  </si>
  <si>
    <t>Bitte führen Sie die Namen der Unternehmerinnen und Unternehmer an und geben Sie je Person den Zeitraum, die projektbezogenen Tätigkeiten gemäß den Arbeitspaketen sowie die tatsächlich geleisteten Projektstunden an.
Für alle Unternehmerinnen und Unternehmer ist derselbe Stundensatz von EUR 66,62 anzusetzen. Pro Jahr sind maximal 860 Stunden je Person förderfähig.</t>
  </si>
  <si>
    <t>VON</t>
  </si>
  <si>
    <t>BIS</t>
  </si>
  <si>
    <t>Datum VON</t>
  </si>
  <si>
    <t>Datum BIS</t>
  </si>
  <si>
    <t>PROTO-TYPISCH NÖ</t>
  </si>
  <si>
    <t>Abrechnungsjahr(e):</t>
  </si>
  <si>
    <t>FuE-Mitarbeiter</t>
  </si>
  <si>
    <t>Technische Optimierung</t>
  </si>
  <si>
    <t>Programmierung (AP 3.2)</t>
  </si>
  <si>
    <t>Bitte füllen Sie nur die weißen Felder aus.</t>
  </si>
  <si>
    <r>
      <t xml:space="preserve">Für die </t>
    </r>
    <r>
      <rPr>
        <b/>
        <sz val="10"/>
        <color theme="9" tint="-0.249977111117893"/>
        <rFont val="Arial"/>
        <family val="2"/>
      </rPr>
      <t>Antragseinreichung</t>
    </r>
    <r>
      <rPr>
        <b/>
        <sz val="10"/>
        <rFont val="Arial"/>
        <family val="2"/>
      </rPr>
      <t xml:space="preserve"> sind nur die </t>
    </r>
    <r>
      <rPr>
        <b/>
        <sz val="10"/>
        <color theme="9" tint="-0.249977111117893"/>
        <rFont val="Arial"/>
        <family val="2"/>
      </rPr>
      <t>orange</t>
    </r>
    <r>
      <rPr>
        <b/>
        <sz val="10"/>
        <rFont val="Arial"/>
        <family val="2"/>
      </rPr>
      <t xml:space="preserve"> markierten Registerkarten auszufüllen!</t>
    </r>
  </si>
  <si>
    <t>AP5</t>
  </si>
  <si>
    <t>Vorname + Nachname</t>
  </si>
  <si>
    <t>Für eine klare inhaltliche Darstellung des Projekts ist der unten angeführte Projektstrukturplan auszufüllen. Das Projekt ist in Arbeitspakete und gegebenenfalls Unterarbeitspakete zu gliedern, die jeweils aussagekräftig zu beschreiben sind. Die Beschreibung hat so zu erfolgen, dass die Förderstelle die in den einzelnen Arbeits- und Unterarbeitspaketen geplanten Stunden inhaltlich nachvollziehen kann.</t>
  </si>
  <si>
    <t>Bitte beachten Sie, dass nur projektrelevante Stunden der Projektmitarbeiterinnen und Projektmitarbeiter förderbar sind. Der Nachweis hat im Zuge der Endabrechnung anhand detaillierter und aussagekräftiger Tätigkeitsaufzeichnungen zu erfolgen (Formblatt FB Tätigkeiten). Es wird empfohlen, diese Aufzeichnungen ab Projektbeginn laufend zu führen. Tätigkeiten im Zusammenhang mit der Förderabwicklung sind nicht förderfähig.</t>
  </si>
  <si>
    <t>Bitte führen Sie die Namen der Projektmitarbeiterinnen und Projektmitarbeiter, ihre Funktion im Unternehmen (inkl. Beschäftigungsausmaß) sowie ihre Tätigkeiten im Projekt an und geben Sie die jeweils geplanten Projektstunden an.
Für alle Projektmitarbeiterinnen und Projektmitarbeiter ist derselbe Pauschalstundensatz von EUR 48,00 anzusetzen.</t>
  </si>
  <si>
    <t>Bitte legen Sie dieser Aufstellung eine Bestätigung der ÖGK Niederösterreich über den Mitarbeiterstand einschließlich einer Auflistung aller im Unternehmen beschäftigten Projektmitarbeiterinnen und Projektmitarbeiter bei.</t>
  </si>
  <si>
    <t>Projektstunden pro Projektjahr (max. 860)</t>
  </si>
  <si>
    <t>Vorname + Nachname der selbständig Erwerbstätigen</t>
  </si>
  <si>
    <t>Gesamtkostenaufstellung PROTO-TYPISCH NÖ</t>
  </si>
  <si>
    <t>Der Unternehmerlohn ist für KMU als Kostenposition anerkennbar. Für nachweislich im Projekt erbrachte eigene unbezahlte Arbeitsleistungen von selbstständig Erwerbstätigen (insbesondere von nicht angestellten PersonengesellschafterInnen und EinzelunternehmerInnen) kann auf Basis von Zeitaufzeichnungen eine Kostenpauschale in Höhe von EUR 66,62 je Stunde anerkannt werden. Pro Person sind maximal 860 Stunden pro Jahr berücksichtigungsfähig. Die Bewertung erfolgt gemäß Art. 9 NFFR analog zu freiwilliger unbezahlter Arbeit auf Basis von Stunden- oder Tagessätzen.</t>
  </si>
  <si>
    <t>Für Vergütungen von PersonengesellschafterInnen sowie EinzelunternehmerInnen sind zur Begründung des angesetzten Stundensatzes die projektrelevante Qualifikation, die Funktion im Projekt sowie der im Unternehmen herangezogene Kollektivvertrag anzugeben. Darüber hinaus muss aus den übermittelten Unterlagen die selbstständige Erwerbstätigkeit eindeutig hervorgehen.</t>
  </si>
  <si>
    <t>Auf dieser Seite sind keine Eintragungen vorzunehmen. Eintragungsmöglichkeiten und weitere Informationen finden Sie in den weiteren Tabellenblättern.</t>
  </si>
  <si>
    <t>Als Instrumente bzw. Ausrüstungen gelten typischerweise eigenständig nutzbare Geräte, Messmittel, Prüfstände, Werkzeuge, Maschinen oder sonstige dauerhaft nutzbare Einheiten, sofern diese der Entwicklung, Fertigung oder Erprobung des Prototyps dienen. Maßgeblich ist insbesondere, ob der jeweilige Gegenstand auch nach Projektende als eigenständig nutzbares Anlagegut bestehen bleibt.</t>
  </si>
  <si>
    <t>Bei externen Dienstleistungen werden ausschließlich Kosten für tatsächlich an Dritte ausgelagerte Forschungs- und Entwicklungstätigkeiten berücksichtigt. Hierzu zählen insbesondere Leistungen in Form von Auftragsforschung, Studien oder vergleichbaren technischen bzw. wissenschaftlichen Entwicklungsleistungen.</t>
  </si>
  <si>
    <t>Bitte beachten Sie: Zum Nachweis der Projektrelevanz externer Dienstleistungen sind aussagekräftige Angebote vorzulegen. Aus diesen müssen insbesondere die konkret angebotenen Leistungen, deren Umfang sowie der Bezug zum Projekt klar hervorgehen.</t>
  </si>
  <si>
    <t xml:space="preserve"> F&amp;E MitarbeiterIn</t>
  </si>
  <si>
    <t>Summe Ist-Stunden (lt. FB Tätigkeiten) in Dezimal</t>
  </si>
  <si>
    <t>JAHR</t>
  </si>
  <si>
    <t>Materialkosten</t>
  </si>
  <si>
    <t>Je Mitarbeiterin bzw. je Mitarbeiter ist ein gesondertes Tabellenblatt auszufüllen.</t>
  </si>
  <si>
    <t>Stundensatz Unternehmerlohn</t>
  </si>
  <si>
    <t>Pauschalstundensatz EUR</t>
  </si>
  <si>
    <t>Abrechnung Materialkosten</t>
  </si>
  <si>
    <t>Kurzbeschreibung</t>
  </si>
  <si>
    <t>Verwendung im Projekt</t>
  </si>
  <si>
    <t>Lieferant</t>
  </si>
  <si>
    <t>Kosten für Material, das im Zuge des Prototypenbauprojekts benötigt wird. Bitte legen Sie eine nachvollziehbare Schätzung der geplanten Materialien und deren Verwendung im Projekt bei, etwa in Form einer Stückliste, Beschreibung, Skizze oder vergleichbarer Unterlagen.</t>
  </si>
  <si>
    <t>Bitte beachten Sie: In der Endabrechnung können nur jene Materialkosten anerkannt werden, für die der tatsächliche Verbrauch im Förderprojekt nachgewiesen werden kann. Der Nachweis ist durch geeignete projektbezogene Unterlagen zu erbringen, etwa durch Stücklisten, Skizzen, Versuchsprotokolle, Fotos oder vergleichbare Dokumentationen.</t>
  </si>
  <si>
    <t>Instrumente &amp; Ausrüstung</t>
  </si>
  <si>
    <t>Verbindungselemente für den Aufbau des Prototypenrahmens</t>
  </si>
  <si>
    <t>Mikroskop</t>
  </si>
  <si>
    <t>Abrechnung Personalkosten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</si>
</sst>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 #,##0.00\ [$€]_-;_-* &quot;-&quot;??\ [$€]_-;_-@_-"/>
    <numFmt numFmtId="165" formatCode="dd/mm/yy"/>
    <numFmt numFmtId="166" formatCode="_-[$€-C07]\ * #,##0.00_-;\-[$€-C07]\ * #,##0.00_-;_-[$€-C07]\ * &quot;-&quot;??_-;_-@_-"/>
    <numFmt numFmtId="167" formatCode="[hh]:mm"/>
    <numFmt numFmtId="168" formatCode="h:mm;@"/>
  </numFmts>
  <fonts count="38" x14ac:knownFonts="1">
    <font>
      <sz val="10"/>
      <name val="Arial"/>
    </font>
    <font>
      <sz val="10"/>
      <name val="Arial"/>
      <family val="2"/>
    </font>
    <font>
      <sz val="8"/>
      <name val="Arial"/>
      <family val="2"/>
    </font>
    <font>
      <b/>
      <sz val="12"/>
      <name val="Arial"/>
      <family val="2"/>
    </font>
    <font>
      <b/>
      <sz val="10"/>
      <name val="Arial"/>
      <family val="2"/>
    </font>
    <font>
      <b/>
      <sz val="14"/>
      <name val="Arial"/>
      <family val="2"/>
    </font>
    <font>
      <sz val="10"/>
      <name val="Arial"/>
      <family val="2"/>
    </font>
    <font>
      <u/>
      <sz val="10"/>
      <color indexed="12"/>
      <name val="Arial"/>
      <family val="2"/>
    </font>
    <font>
      <b/>
      <sz val="14"/>
      <color indexed="9"/>
      <name val="Arial"/>
      <family val="2"/>
    </font>
    <font>
      <sz val="10"/>
      <color indexed="9"/>
      <name val="Arial"/>
      <family val="2"/>
    </font>
    <font>
      <sz val="10"/>
      <name val="Arial"/>
      <family val="2"/>
    </font>
    <font>
      <sz val="11"/>
      <name val="Arial"/>
      <family val="2"/>
    </font>
    <font>
      <b/>
      <sz val="18"/>
      <color indexed="9"/>
      <name val="Arial"/>
      <family val="2"/>
    </font>
    <font>
      <b/>
      <sz val="18"/>
      <name val="Arial"/>
      <family val="2"/>
    </font>
    <font>
      <sz val="16"/>
      <name val="Arial"/>
      <family val="2"/>
    </font>
    <font>
      <sz val="16"/>
      <name val="Arial"/>
      <family val="2"/>
    </font>
    <font>
      <sz val="16"/>
      <color indexed="9"/>
      <name val="Arial"/>
      <family val="2"/>
    </font>
    <font>
      <sz val="10"/>
      <name val="Arial"/>
      <family val="2"/>
    </font>
    <font>
      <b/>
      <sz val="16"/>
      <color indexed="9"/>
      <name val="Arial"/>
      <family val="2"/>
    </font>
    <font>
      <b/>
      <sz val="16"/>
      <color indexed="9"/>
      <name val="Arial"/>
      <family val="2"/>
    </font>
    <font>
      <sz val="16"/>
      <color indexed="9"/>
      <name val="Arial"/>
      <family val="2"/>
    </font>
    <font>
      <b/>
      <sz val="11"/>
      <name val="Arial"/>
      <family val="2"/>
    </font>
    <font>
      <i/>
      <sz val="8"/>
      <name val="Arial"/>
      <family val="2"/>
    </font>
    <font>
      <sz val="10"/>
      <color indexed="9"/>
      <name val="Arial"/>
      <family val="2"/>
    </font>
    <font>
      <b/>
      <sz val="10"/>
      <color indexed="30"/>
      <name val="Arial"/>
      <family val="2"/>
    </font>
    <font>
      <b/>
      <i/>
      <sz val="10"/>
      <name val="Arial"/>
      <family val="2"/>
    </font>
    <font>
      <i/>
      <sz val="10"/>
      <name val="Arial"/>
      <family val="2"/>
    </font>
    <font>
      <sz val="10"/>
      <name val="Arial"/>
      <family val="2"/>
    </font>
    <font>
      <b/>
      <i/>
      <sz val="9"/>
      <name val="Arial"/>
      <family val="2"/>
    </font>
    <font>
      <b/>
      <sz val="10"/>
      <color rgb="FFFF0000"/>
      <name val="Arial"/>
      <family val="2"/>
    </font>
    <font>
      <u/>
      <sz val="10"/>
      <color theme="4" tint="-0.249977111117893"/>
      <name val="Arial"/>
      <family val="2"/>
    </font>
    <font>
      <sz val="10"/>
      <color theme="0"/>
      <name val="Arial"/>
      <family val="2"/>
    </font>
    <font>
      <sz val="12"/>
      <name val="Arial"/>
      <family val="2"/>
    </font>
    <font>
      <sz val="10"/>
      <name val="Arial"/>
    </font>
    <font>
      <b/>
      <sz val="10"/>
      <color theme="9" tint="-0.249977111117893"/>
      <name val="Arial"/>
      <family val="2"/>
    </font>
    <font>
      <b/>
      <sz val="9"/>
      <name val="Arial"/>
      <family val="2"/>
    </font>
    <font>
      <b/>
      <sz val="11"/>
      <color rgb="FFFF0000"/>
      <name val="Arial"/>
      <family val="2"/>
    </font>
    <font>
      <b/>
      <sz val="9"/>
      <color rgb="FFFF0000"/>
      <name val="Arial"/>
      <family val="2"/>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s>
  <borders count="11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hair">
        <color indexed="64"/>
      </left>
      <right style="hair">
        <color indexed="64"/>
      </right>
      <top style="hair">
        <color indexed="64"/>
      </top>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top/>
      <bottom style="medium">
        <color indexed="64"/>
      </bottom>
      <diagonal/>
    </border>
    <border>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medium">
        <color indexed="64"/>
      </left>
      <right/>
      <top/>
      <bottom style="medium">
        <color indexed="64"/>
      </bottom>
      <diagonal/>
    </border>
    <border>
      <left style="hair">
        <color indexed="64"/>
      </left>
      <right style="medium">
        <color indexed="64"/>
      </right>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medium">
        <color indexed="64"/>
      </left>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bottom style="medium">
        <color indexed="64"/>
      </bottom>
      <diagonal/>
    </border>
    <border>
      <left style="medium">
        <color indexed="64"/>
      </left>
      <right style="hair">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medium">
        <color indexed="64"/>
      </top>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s>
  <cellStyleXfs count="11">
    <xf numFmtId="0" fontId="0" fillId="0" borderId="0"/>
    <xf numFmtId="164" fontId="6"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alignment vertical="top"/>
      <protection locked="0"/>
    </xf>
    <xf numFmtId="9" fontId="10" fillId="0" borderId="0" applyFont="0" applyFill="0" applyBorder="0" applyAlignment="0" applyProtection="0"/>
    <xf numFmtId="9" fontId="6" fillId="0" borderId="0" applyFont="0" applyFill="0" applyBorder="0" applyAlignment="0" applyProtection="0"/>
    <xf numFmtId="0" fontId="10" fillId="0" borderId="0"/>
    <xf numFmtId="0" fontId="6" fillId="0" borderId="0"/>
    <xf numFmtId="0" fontId="6" fillId="0" borderId="0"/>
    <xf numFmtId="0" fontId="6" fillId="0" borderId="0"/>
    <xf numFmtId="9" fontId="33" fillId="0" borderId="0" applyFont="0" applyFill="0" applyBorder="0" applyAlignment="0" applyProtection="0"/>
  </cellStyleXfs>
  <cellXfs count="562">
    <xf numFmtId="0" fontId="0" fillId="0" borderId="0" xfId="0"/>
    <xf numFmtId="0" fontId="4" fillId="0" borderId="0" xfId="0" applyFont="1"/>
    <xf numFmtId="0" fontId="10" fillId="0" borderId="0" xfId="0" applyFont="1"/>
    <xf numFmtId="0" fontId="4" fillId="2" borderId="1" xfId="0" applyFont="1" applyFill="1" applyBorder="1" applyAlignment="1">
      <alignment horizontal="center" vertical="center" wrapText="1"/>
    </xf>
    <xf numFmtId="0" fontId="0" fillId="0" borderId="2" xfId="0" applyBorder="1"/>
    <xf numFmtId="0" fontId="10" fillId="0" borderId="2" xfId="0" applyFont="1" applyBorder="1" applyAlignment="1">
      <alignment wrapText="1"/>
    </xf>
    <xf numFmtId="4" fontId="0" fillId="0" borderId="2" xfId="0" applyNumberFormat="1" applyBorder="1"/>
    <xf numFmtId="0" fontId="0" fillId="0" borderId="4" xfId="0" applyBorder="1"/>
    <xf numFmtId="0" fontId="10" fillId="0" borderId="4" xfId="0" applyFont="1" applyBorder="1" applyAlignment="1">
      <alignment wrapText="1"/>
    </xf>
    <xf numFmtId="4" fontId="0" fillId="0" borderId="4" xfId="0" applyNumberFormat="1" applyBorder="1"/>
    <xf numFmtId="0" fontId="0" fillId="0" borderId="0" xfId="0" applyAlignment="1">
      <alignment vertical="center"/>
    </xf>
    <xf numFmtId="0" fontId="6" fillId="0" borderId="0" xfId="7" applyAlignment="1">
      <alignment wrapText="1"/>
    </xf>
    <xf numFmtId="0" fontId="2" fillId="0" borderId="0" xfId="0" applyFont="1" applyAlignment="1">
      <alignment horizontal="center"/>
    </xf>
    <xf numFmtId="0" fontId="6" fillId="0" borderId="0" xfId="7"/>
    <xf numFmtId="0" fontId="6" fillId="0" borderId="0" xfId="7" applyAlignment="1">
      <alignment horizontal="center"/>
    </xf>
    <xf numFmtId="0" fontId="6" fillId="0" borderId="0" xfId="7" applyAlignment="1">
      <alignment horizontal="center" vertical="center" wrapText="1"/>
    </xf>
    <xf numFmtId="0" fontId="2" fillId="3" borderId="5" xfId="7" applyFont="1" applyFill="1" applyBorder="1" applyAlignment="1">
      <alignment horizontal="center" vertical="center" wrapText="1"/>
    </xf>
    <xf numFmtId="0" fontId="2" fillId="3" borderId="6" xfId="7" applyFont="1" applyFill="1" applyBorder="1" applyAlignment="1">
      <alignment horizontal="center" vertical="center" wrapText="1"/>
    </xf>
    <xf numFmtId="0" fontId="4" fillId="2" borderId="10" xfId="0" applyFont="1" applyFill="1" applyBorder="1" applyAlignment="1">
      <alignment horizontal="center" vertical="center" wrapText="1"/>
    </xf>
    <xf numFmtId="0" fontId="0" fillId="0" borderId="3" xfId="0" applyBorder="1"/>
    <xf numFmtId="0" fontId="6" fillId="0" borderId="3" xfId="0" applyFont="1" applyBorder="1" applyAlignment="1">
      <alignment wrapText="1"/>
    </xf>
    <xf numFmtId="1" fontId="0" fillId="0" borderId="3" xfId="0" applyNumberFormat="1" applyBorder="1"/>
    <xf numFmtId="0" fontId="18" fillId="0" borderId="0" xfId="0" applyFont="1" applyAlignment="1">
      <alignment horizontal="center" vertical="top" wrapText="1"/>
    </xf>
    <xf numFmtId="0" fontId="6" fillId="0" borderId="0" xfId="0" applyFont="1" applyAlignment="1">
      <alignment vertical="center"/>
    </xf>
    <xf numFmtId="0" fontId="6" fillId="0" borderId="0" xfId="0" applyFont="1" applyAlignment="1">
      <alignment horizontal="center" vertical="center"/>
    </xf>
    <xf numFmtId="9" fontId="27" fillId="6" borderId="8" xfId="5" applyFont="1" applyFill="1" applyBorder="1" applyAlignment="1">
      <alignment horizontal="center" vertical="center" wrapText="1"/>
    </xf>
    <xf numFmtId="9" fontId="4" fillId="6" borderId="15" xfId="5" applyFont="1" applyFill="1" applyBorder="1" applyAlignment="1">
      <alignment horizontal="center" vertical="center" wrapText="1"/>
    </xf>
    <xf numFmtId="9" fontId="0" fillId="0" borderId="20" xfId="5" applyFont="1" applyBorder="1" applyAlignment="1">
      <alignment vertical="center" wrapText="1"/>
    </xf>
    <xf numFmtId="9" fontId="0" fillId="0" borderId="21" xfId="5" applyFont="1" applyBorder="1" applyAlignment="1">
      <alignment vertical="center" wrapText="1"/>
    </xf>
    <xf numFmtId="0" fontId="10" fillId="0" borderId="0" xfId="6" applyAlignment="1">
      <alignment wrapText="1"/>
    </xf>
    <xf numFmtId="0" fontId="12" fillId="0" borderId="0" xfId="0" applyFont="1"/>
    <xf numFmtId="0" fontId="3" fillId="2" borderId="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21" fillId="5" borderId="23" xfId="0" applyFont="1" applyFill="1" applyBorder="1" applyAlignment="1">
      <alignment vertical="center"/>
    </xf>
    <xf numFmtId="43" fontId="11" fillId="6" borderId="24" xfId="2" applyFont="1" applyFill="1" applyBorder="1" applyAlignment="1" applyProtection="1">
      <alignment vertical="center"/>
    </xf>
    <xf numFmtId="0" fontId="21" fillId="5" borderId="25" xfId="0" applyFont="1" applyFill="1" applyBorder="1" applyAlignment="1">
      <alignment vertical="center"/>
    </xf>
    <xf numFmtId="43" fontId="11" fillId="6" borderId="26" xfId="2" applyFont="1" applyFill="1" applyBorder="1" applyAlignment="1" applyProtection="1">
      <alignment vertical="center"/>
    </xf>
    <xf numFmtId="0" fontId="21" fillId="5" borderId="27" xfId="0" applyFont="1" applyFill="1" applyBorder="1" applyAlignment="1">
      <alignment vertical="center"/>
    </xf>
    <xf numFmtId="43" fontId="11" fillId="6" borderId="28" xfId="2" applyFont="1" applyFill="1" applyBorder="1" applyAlignment="1" applyProtection="1">
      <alignment vertical="center"/>
    </xf>
    <xf numFmtId="0" fontId="29" fillId="0" borderId="0" xfId="0" applyFont="1"/>
    <xf numFmtId="0" fontId="0" fillId="0" borderId="0" xfId="0" applyAlignment="1">
      <alignment horizontal="left" vertical="center" wrapText="1"/>
    </xf>
    <xf numFmtId="0" fontId="4" fillId="0" borderId="2" xfId="0" applyFont="1" applyBorder="1"/>
    <xf numFmtId="0" fontId="12" fillId="0" borderId="0" xfId="0" applyFont="1" applyAlignment="1">
      <alignment horizontal="center"/>
    </xf>
    <xf numFmtId="0" fontId="13" fillId="0" borderId="0" xfId="0" applyFont="1" applyAlignment="1">
      <alignment horizontal="center"/>
    </xf>
    <xf numFmtId="0" fontId="23" fillId="0" borderId="0" xfId="0" applyFont="1"/>
    <xf numFmtId="0" fontId="9" fillId="0" borderId="0" xfId="0" applyFont="1"/>
    <xf numFmtId="0" fontId="10" fillId="0" borderId="0" xfId="0" applyFont="1" applyAlignment="1">
      <alignment horizontal="left" vertical="top" wrapText="1"/>
    </xf>
    <xf numFmtId="0" fontId="17" fillId="0" borderId="0" xfId="0" applyFont="1"/>
    <xf numFmtId="0" fontId="6" fillId="0" borderId="0" xfId="0" applyFont="1" applyAlignment="1">
      <alignment horizontal="justify" vertical="justify" wrapText="1"/>
    </xf>
    <xf numFmtId="0" fontId="10" fillId="0" borderId="0" xfId="0" applyFont="1" applyAlignment="1">
      <alignment horizontal="justify" vertical="justify" wrapText="1"/>
    </xf>
    <xf numFmtId="0" fontId="4" fillId="2" borderId="10" xfId="0" applyFont="1" applyFill="1" applyBorder="1" applyAlignment="1">
      <alignment horizontal="center" vertical="center"/>
    </xf>
    <xf numFmtId="0" fontId="4" fillId="2" borderId="10" xfId="0" applyFont="1" applyFill="1" applyBorder="1" applyAlignment="1">
      <alignment horizontal="center" wrapText="1"/>
    </xf>
    <xf numFmtId="0" fontId="6" fillId="2" borderId="23" xfId="0" applyFont="1" applyFill="1" applyBorder="1" applyAlignment="1">
      <alignment horizont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6" xfId="0" applyFont="1" applyFill="1" applyBorder="1" applyAlignment="1">
      <alignment horizontal="center" vertical="center"/>
    </xf>
    <xf numFmtId="0" fontId="0" fillId="0" borderId="26" xfId="0" applyBorder="1"/>
    <xf numFmtId="0" fontId="4" fillId="0" borderId="25" xfId="0" applyFont="1" applyBorder="1"/>
    <xf numFmtId="0" fontId="4" fillId="0" borderId="31" xfId="0" applyFont="1" applyBorder="1"/>
    <xf numFmtId="0" fontId="0" fillId="0" borderId="25" xfId="0" applyBorder="1" applyAlignment="1">
      <alignment horizontal="right"/>
    </xf>
    <xf numFmtId="0" fontId="0" fillId="0" borderId="26" xfId="0" applyBorder="1" applyAlignment="1">
      <alignment horizontal="center"/>
    </xf>
    <xf numFmtId="0" fontId="0" fillId="0" borderId="25" xfId="0" applyBorder="1"/>
    <xf numFmtId="0" fontId="4" fillId="0" borderId="26" xfId="0" applyFont="1" applyBorder="1" applyAlignment="1">
      <alignment horizontal="center"/>
    </xf>
    <xf numFmtId="0" fontId="6" fillId="0" borderId="25" xfId="0" applyFont="1" applyBorder="1" applyAlignment="1">
      <alignment horizontal="right"/>
    </xf>
    <xf numFmtId="0" fontId="0" fillId="0" borderId="27" xfId="0" applyBorder="1"/>
    <xf numFmtId="0" fontId="4" fillId="0" borderId="4" xfId="0" applyFont="1" applyBorder="1"/>
    <xf numFmtId="0" fontId="0" fillId="0" borderId="28" xfId="0" applyBorder="1"/>
    <xf numFmtId="0" fontId="14" fillId="0" borderId="0" xfId="0" applyFont="1"/>
    <xf numFmtId="0" fontId="2" fillId="0" borderId="0" xfId="0" applyFont="1"/>
    <xf numFmtId="0" fontId="8" fillId="0" borderId="0" xfId="0" applyFont="1" applyAlignment="1">
      <alignment horizontal="center"/>
    </xf>
    <xf numFmtId="0" fontId="21" fillId="2" borderId="32" xfId="0" applyFont="1" applyFill="1" applyBorder="1" applyAlignment="1">
      <alignment horizontal="center"/>
    </xf>
    <xf numFmtId="0" fontId="21" fillId="2" borderId="33" xfId="0" applyFont="1" applyFill="1" applyBorder="1" applyAlignment="1">
      <alignment horizontal="center"/>
    </xf>
    <xf numFmtId="0" fontId="11" fillId="2" borderId="4" xfId="0" applyFont="1" applyFill="1" applyBorder="1" applyAlignment="1">
      <alignment horizontal="center"/>
    </xf>
    <xf numFmtId="0" fontId="11" fillId="2" borderId="34" xfId="0" applyFont="1" applyFill="1"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10" fillId="0" borderId="0" xfId="6"/>
    <xf numFmtId="0" fontId="4" fillId="0" borderId="0" xfId="6" applyFont="1" applyAlignment="1">
      <alignment horizontal="center"/>
    </xf>
    <xf numFmtId="0" fontId="10" fillId="0" borderId="0" xfId="6" applyAlignment="1">
      <alignment vertical="center" wrapText="1"/>
    </xf>
    <xf numFmtId="0" fontId="4" fillId="2" borderId="32" xfId="0" applyFont="1" applyFill="1" applyBorder="1" applyAlignment="1">
      <alignment horizontal="center" vertical="center" wrapText="1"/>
    </xf>
    <xf numFmtId="0" fontId="4" fillId="0" borderId="0" xfId="0" applyFont="1" applyAlignment="1">
      <alignment horizontal="center" vertical="center" wrapText="1"/>
    </xf>
    <xf numFmtId="0" fontId="6" fillId="2" borderId="4" xfId="0" applyFont="1" applyFill="1" applyBorder="1" applyAlignment="1">
      <alignment horizontal="center" vertical="center"/>
    </xf>
    <xf numFmtId="0" fontId="6" fillId="2" borderId="37" xfId="0" applyFont="1" applyFill="1" applyBorder="1" applyAlignment="1">
      <alignment horizontal="center" vertical="center"/>
    </xf>
    <xf numFmtId="0" fontId="0" fillId="2" borderId="37" xfId="0" applyFill="1"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center" vertical="center"/>
    </xf>
    <xf numFmtId="0" fontId="0" fillId="0" borderId="38" xfId="0" applyBorder="1" applyAlignment="1">
      <alignment horizontal="center" vertical="center"/>
    </xf>
    <xf numFmtId="4" fontId="10" fillId="0" borderId="0" xfId="6" applyNumberFormat="1" applyAlignment="1">
      <alignment horizontal="right" vertical="center" wrapText="1"/>
    </xf>
    <xf numFmtId="0" fontId="0" fillId="0" borderId="2" xfId="0" applyBorder="1" applyAlignment="1">
      <alignment horizontal="center" vertical="center"/>
    </xf>
    <xf numFmtId="0" fontId="0" fillId="0" borderId="37" xfId="0" applyBorder="1" applyAlignment="1">
      <alignment horizontal="center" vertical="center"/>
    </xf>
    <xf numFmtId="0" fontId="10" fillId="0" borderId="0" xfId="6" applyAlignment="1">
      <alignment vertical="center"/>
    </xf>
    <xf numFmtId="4" fontId="10" fillId="0" borderId="0" xfId="6" applyNumberFormat="1" applyAlignment="1">
      <alignment vertical="center" wrapText="1"/>
    </xf>
    <xf numFmtId="4" fontId="10" fillId="0" borderId="0" xfId="6" applyNumberFormat="1" applyAlignment="1">
      <alignment horizontal="center" vertical="center" wrapText="1"/>
    </xf>
    <xf numFmtId="49" fontId="4" fillId="0" borderId="0" xfId="6" applyNumberFormat="1" applyFont="1" applyAlignment="1">
      <alignment horizontal="left" vertical="center" wrapText="1"/>
    </xf>
    <xf numFmtId="4" fontId="4" fillId="0" borderId="0" xfId="6" applyNumberFormat="1" applyFont="1" applyAlignment="1">
      <alignment horizontal="right" vertical="center" wrapText="1"/>
    </xf>
    <xf numFmtId="0" fontId="11" fillId="0" borderId="0" xfId="0" applyFont="1"/>
    <xf numFmtId="0" fontId="15" fillId="0" borderId="0" xfId="0" applyFont="1"/>
    <xf numFmtId="0" fontId="20" fillId="0" borderId="0" xfId="0" applyFont="1"/>
    <xf numFmtId="0" fontId="16" fillId="0" borderId="0" xfId="0" applyFont="1"/>
    <xf numFmtId="0" fontId="11" fillId="0" borderId="0" xfId="0" applyFont="1" applyAlignment="1">
      <alignment horizontal="left" vertical="top" wrapText="1"/>
    </xf>
    <xf numFmtId="0" fontId="4" fillId="2" borderId="39" xfId="0" applyFont="1" applyFill="1" applyBorder="1" applyAlignment="1">
      <alignment horizontal="center" vertical="center" wrapText="1"/>
    </xf>
    <xf numFmtId="0" fontId="10" fillId="0" borderId="0" xfId="0" applyFont="1" applyAlignment="1">
      <alignment horizontal="left" wrapText="1"/>
    </xf>
    <xf numFmtId="0" fontId="0" fillId="2" borderId="40" xfId="0" applyFill="1" applyBorder="1" applyAlignment="1">
      <alignment horizontal="center"/>
    </xf>
    <xf numFmtId="0" fontId="0" fillId="2" borderId="37" xfId="0" applyFill="1" applyBorder="1" applyAlignment="1">
      <alignment horizontal="center"/>
    </xf>
    <xf numFmtId="0" fontId="10" fillId="0" borderId="0" xfId="0" applyFont="1" applyAlignment="1">
      <alignment horizontal="left"/>
    </xf>
    <xf numFmtId="0" fontId="0" fillId="0" borderId="32"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6" fillId="0" borderId="0" xfId="0" applyFont="1"/>
    <xf numFmtId="0" fontId="5" fillId="0" borderId="0" xfId="0" applyFont="1"/>
    <xf numFmtId="0" fontId="1" fillId="0" borderId="0" xfId="0" applyFont="1"/>
    <xf numFmtId="0" fontId="1" fillId="0" borderId="0" xfId="0" applyFont="1" applyAlignment="1">
      <alignment horizontal="center"/>
    </xf>
    <xf numFmtId="0" fontId="19" fillId="0" borderId="0" xfId="0" applyFont="1" applyAlignment="1">
      <alignment vertical="top" wrapText="1"/>
    </xf>
    <xf numFmtId="0" fontId="4" fillId="0" borderId="0" xfId="0" applyFont="1" applyAlignment="1">
      <alignment vertical="center"/>
    </xf>
    <xf numFmtId="4" fontId="0" fillId="0" borderId="3" xfId="0" applyNumberFormat="1" applyBorder="1"/>
    <xf numFmtId="0" fontId="10" fillId="0" borderId="2" xfId="0" applyFont="1" applyBorder="1"/>
    <xf numFmtId="0" fontId="18" fillId="0" borderId="0" xfId="0" applyFont="1" applyAlignment="1">
      <alignment vertical="top" wrapText="1"/>
    </xf>
    <xf numFmtId="0" fontId="3" fillId="0" borderId="0" xfId="0" applyFont="1"/>
    <xf numFmtId="0" fontId="18" fillId="0" borderId="0" xfId="0" applyFont="1" applyAlignment="1">
      <alignment horizontal="center" vertical="center" wrapText="1"/>
    </xf>
    <xf numFmtId="0" fontId="0" fillId="0" borderId="22" xfId="0" applyBorder="1"/>
    <xf numFmtId="0" fontId="0" fillId="0" borderId="0" xfId="0" applyAlignment="1">
      <alignment wrapText="1"/>
    </xf>
    <xf numFmtId="0" fontId="4" fillId="0" borderId="0" xfId="0" applyFont="1" applyAlignment="1">
      <alignment horizontal="left"/>
    </xf>
    <xf numFmtId="14" fontId="0" fillId="0" borderId="43" xfId="0" applyNumberFormat="1" applyBorder="1" applyAlignment="1">
      <alignment vertical="center" wrapText="1"/>
    </xf>
    <xf numFmtId="4" fontId="6" fillId="3" borderId="44" xfId="9" applyNumberFormat="1" applyFill="1" applyBorder="1" applyAlignment="1">
      <alignment vertical="center" wrapText="1"/>
    </xf>
    <xf numFmtId="0" fontId="6" fillId="8" borderId="45" xfId="9" applyFill="1" applyBorder="1" applyAlignment="1">
      <alignment horizontal="center" vertical="center" wrapText="1"/>
    </xf>
    <xf numFmtId="14" fontId="0" fillId="0" borderId="46" xfId="0" applyNumberFormat="1" applyBorder="1" applyAlignment="1">
      <alignment vertical="center" wrapText="1"/>
    </xf>
    <xf numFmtId="4" fontId="6" fillId="3" borderId="9" xfId="9" applyNumberFormat="1" applyFill="1" applyBorder="1" applyAlignment="1">
      <alignment vertical="center" wrapText="1"/>
    </xf>
    <xf numFmtId="0" fontId="6" fillId="8" borderId="16" xfId="9" applyFill="1" applyBorder="1" applyAlignment="1">
      <alignment horizontal="center" vertical="center" wrapText="1"/>
    </xf>
    <xf numFmtId="14" fontId="0" fillId="0" borderId="47" xfId="0" applyNumberFormat="1" applyBorder="1" applyAlignment="1">
      <alignment vertical="center" wrapText="1"/>
    </xf>
    <xf numFmtId="4" fontId="4" fillId="3" borderId="52" xfId="9" applyNumberFormat="1" applyFont="1" applyFill="1" applyBorder="1" applyAlignment="1">
      <alignment vertical="center" wrapText="1"/>
    </xf>
    <xf numFmtId="0" fontId="6" fillId="0" borderId="2" xfId="7" applyBorder="1" applyAlignment="1">
      <alignment wrapText="1"/>
    </xf>
    <xf numFmtId="0" fontId="6" fillId="0" borderId="0" xfId="7" applyAlignment="1">
      <alignment horizontal="left" vertical="center" wrapText="1"/>
    </xf>
    <xf numFmtId="0" fontId="6" fillId="0" borderId="3" xfId="7" applyBorder="1" applyAlignment="1">
      <alignment horizontal="left" wrapText="1"/>
    </xf>
    <xf numFmtId="0" fontId="4" fillId="9" borderId="2" xfId="7" applyFont="1" applyFill="1" applyBorder="1" applyAlignment="1">
      <alignment wrapText="1"/>
    </xf>
    <xf numFmtId="0" fontId="6" fillId="0" borderId="0" xfId="7" applyAlignment="1">
      <alignment horizontal="left" wrapText="1"/>
    </xf>
    <xf numFmtId="0" fontId="18" fillId="0" borderId="0" xfId="0" applyFont="1" applyAlignment="1">
      <alignment vertical="center" wrapText="1"/>
    </xf>
    <xf numFmtId="0" fontId="21" fillId="0" borderId="0" xfId="9" applyFont="1"/>
    <xf numFmtId="0" fontId="6" fillId="0" borderId="0" xfId="9"/>
    <xf numFmtId="0" fontId="4" fillId="0" borderId="0" xfId="9" applyFont="1" applyAlignment="1">
      <alignment horizontal="left"/>
    </xf>
    <xf numFmtId="0" fontId="4" fillId="0" borderId="0" xfId="9" applyFont="1" applyAlignment="1">
      <alignment horizontal="left" vertical="center"/>
    </xf>
    <xf numFmtId="4" fontId="6" fillId="10" borderId="0" xfId="9" applyNumberFormat="1" applyFill="1" applyAlignment="1">
      <alignment vertical="center" wrapText="1"/>
    </xf>
    <xf numFmtId="0" fontId="30" fillId="0" borderId="0" xfId="9" applyFont="1"/>
    <xf numFmtId="0" fontId="26" fillId="0" borderId="0" xfId="9" applyFont="1" applyAlignment="1">
      <alignment horizontal="left" vertical="center" wrapText="1"/>
    </xf>
    <xf numFmtId="0" fontId="25" fillId="0" borderId="0" xfId="9" applyFont="1" applyAlignment="1">
      <alignment vertical="center"/>
    </xf>
    <xf numFmtId="0" fontId="25" fillId="0" borderId="0" xfId="9" applyFont="1"/>
    <xf numFmtId="0" fontId="6" fillId="0" borderId="0" xfId="9" applyAlignment="1">
      <alignment horizontal="center"/>
    </xf>
    <xf numFmtId="0" fontId="4" fillId="6" borderId="39" xfId="0" applyFont="1" applyFill="1" applyBorder="1" applyAlignment="1">
      <alignment horizontal="center" vertical="center" wrapText="1"/>
    </xf>
    <xf numFmtId="0" fontId="4" fillId="6" borderId="32" xfId="9" applyFont="1" applyFill="1" applyBorder="1" applyAlignment="1">
      <alignment horizontal="center" vertical="center" wrapText="1"/>
    </xf>
    <xf numFmtId="0" fontId="4" fillId="6" borderId="53" xfId="9" applyFont="1" applyFill="1" applyBorder="1" applyAlignment="1">
      <alignment horizontal="center" vertical="center" wrapText="1"/>
    </xf>
    <xf numFmtId="0" fontId="4" fillId="8" borderId="54" xfId="9" applyFont="1" applyFill="1" applyBorder="1" applyAlignment="1">
      <alignment horizontal="center" vertical="center" wrapText="1"/>
    </xf>
    <xf numFmtId="0" fontId="4" fillId="8" borderId="55" xfId="9" applyFont="1" applyFill="1" applyBorder="1" applyAlignment="1">
      <alignment horizontal="center" vertical="center" wrapText="1"/>
    </xf>
    <xf numFmtId="0" fontId="2" fillId="0" borderId="56" xfId="9" applyFont="1" applyBorder="1" applyAlignment="1">
      <alignment horizontal="center" vertical="center" wrapText="1"/>
    </xf>
    <xf numFmtId="0" fontId="2" fillId="0" borderId="57" xfId="9" applyFont="1" applyBorder="1" applyAlignment="1">
      <alignment horizontal="center" vertical="center" wrapText="1"/>
    </xf>
    <xf numFmtId="0" fontId="2" fillId="8" borderId="58" xfId="9" applyFont="1" applyFill="1" applyBorder="1" applyAlignment="1">
      <alignment horizontal="center" vertical="center" wrapText="1"/>
    </xf>
    <xf numFmtId="0" fontId="2" fillId="8" borderId="59" xfId="9" quotePrefix="1" applyFont="1" applyFill="1" applyBorder="1" applyAlignment="1">
      <alignment horizontal="center" vertical="center" wrapText="1"/>
    </xf>
    <xf numFmtId="4" fontId="6" fillId="0" borderId="60" xfId="9" applyNumberFormat="1" applyBorder="1" applyAlignment="1">
      <alignment vertical="center" wrapText="1"/>
    </xf>
    <xf numFmtId="4" fontId="6" fillId="6" borderId="60" xfId="9" applyNumberFormat="1" applyFill="1" applyBorder="1" applyAlignment="1">
      <alignment vertical="center" wrapText="1"/>
    </xf>
    <xf numFmtId="4" fontId="6" fillId="3" borderId="61" xfId="9" applyNumberFormat="1" applyFill="1" applyBorder="1" applyAlignment="1">
      <alignment vertical="center" wrapText="1"/>
    </xf>
    <xf numFmtId="4" fontId="6" fillId="3" borderId="60" xfId="9" applyNumberFormat="1" applyFill="1" applyBorder="1" applyAlignment="1">
      <alignment vertical="center" wrapText="1"/>
    </xf>
    <xf numFmtId="0" fontId="4" fillId="0" borderId="0" xfId="0" applyFont="1" applyAlignment="1">
      <alignment horizontal="center" wrapText="1"/>
    </xf>
    <xf numFmtId="14" fontId="6" fillId="0" borderId="9" xfId="9" applyNumberFormat="1" applyBorder="1" applyAlignment="1">
      <alignment vertical="center" wrapText="1"/>
    </xf>
    <xf numFmtId="0" fontId="4" fillId="0" borderId="0" xfId="0" applyFont="1" applyAlignment="1">
      <alignment horizontal="center"/>
    </xf>
    <xf numFmtId="2" fontId="4" fillId="0" borderId="0" xfId="0" applyNumberFormat="1" applyFont="1" applyAlignment="1">
      <alignment horizontal="center"/>
    </xf>
    <xf numFmtId="14" fontId="4" fillId="0" borderId="62" xfId="9" applyNumberFormat="1" applyFont="1" applyBorder="1" applyAlignment="1">
      <alignment vertical="center" wrapText="1"/>
    </xf>
    <xf numFmtId="4" fontId="4" fillId="6" borderId="63" xfId="9" applyNumberFormat="1" applyFont="1" applyFill="1" applyBorder="1" applyAlignment="1">
      <alignment vertical="center" wrapText="1"/>
    </xf>
    <xf numFmtId="4" fontId="4" fillId="3" borderId="63" xfId="9" applyNumberFormat="1" applyFont="1" applyFill="1" applyBorder="1" applyAlignment="1">
      <alignment vertical="center" wrapText="1"/>
    </xf>
    <xf numFmtId="4" fontId="4" fillId="0" borderId="0" xfId="9" applyNumberFormat="1" applyFont="1" applyAlignment="1">
      <alignment vertical="center" wrapText="1"/>
    </xf>
    <xf numFmtId="0" fontId="6" fillId="0" borderId="65" xfId="0" applyFont="1" applyBorder="1" applyAlignment="1">
      <alignment horizontal="left"/>
    </xf>
    <xf numFmtId="0" fontId="6" fillId="0" borderId="25" xfId="0" applyFont="1" applyBorder="1" applyAlignment="1">
      <alignment horizontal="left"/>
    </xf>
    <xf numFmtId="0" fontId="0" fillId="0" borderId="25" xfId="0" applyBorder="1" applyAlignment="1">
      <alignment horizontal="left"/>
    </xf>
    <xf numFmtId="0" fontId="0" fillId="0" borderId="70" xfId="0" applyBorder="1" applyAlignment="1">
      <alignment horizontal="left"/>
    </xf>
    <xf numFmtId="43" fontId="4" fillId="0" borderId="0" xfId="2" applyFont="1" applyFill="1" applyBorder="1" applyAlignment="1" applyProtection="1"/>
    <xf numFmtId="0" fontId="6" fillId="0" borderId="0" xfId="0" applyFont="1" applyAlignment="1">
      <alignment vertical="center" wrapText="1"/>
    </xf>
    <xf numFmtId="0" fontId="6" fillId="6" borderId="0" xfId="7" applyFill="1" applyAlignment="1">
      <alignment vertical="center"/>
    </xf>
    <xf numFmtId="0" fontId="6" fillId="0" borderId="42" xfId="7" applyBorder="1" applyAlignment="1">
      <alignment horizontal="center"/>
    </xf>
    <xf numFmtId="0" fontId="25" fillId="3" borderId="44" xfId="7" applyFont="1" applyFill="1" applyBorder="1" applyAlignment="1">
      <alignment horizontal="center" vertical="center" wrapText="1"/>
    </xf>
    <xf numFmtId="0" fontId="25" fillId="3" borderId="73" xfId="7" applyFont="1" applyFill="1" applyBorder="1" applyAlignment="1">
      <alignment horizontal="center" vertical="center" wrapText="1"/>
    </xf>
    <xf numFmtId="0" fontId="25" fillId="3" borderId="45" xfId="7" applyFont="1" applyFill="1" applyBorder="1" applyAlignment="1">
      <alignment horizontal="center" vertical="center" wrapText="1"/>
    </xf>
    <xf numFmtId="0" fontId="26" fillId="0" borderId="0" xfId="7" applyFont="1" applyAlignment="1">
      <alignment horizontal="center" vertical="center" wrapText="1"/>
    </xf>
    <xf numFmtId="0" fontId="2" fillId="0" borderId="0" xfId="7" applyFont="1" applyAlignment="1">
      <alignment horizontal="center" vertical="center" wrapText="1"/>
    </xf>
    <xf numFmtId="1" fontId="6" fillId="0" borderId="7" xfId="7" applyNumberFormat="1" applyBorder="1" applyAlignment="1">
      <alignment vertical="center" wrapText="1"/>
    </xf>
    <xf numFmtId="165" fontId="6" fillId="0" borderId="11" xfId="7" applyNumberFormat="1" applyBorder="1" applyAlignment="1">
      <alignment vertical="center" wrapText="1"/>
    </xf>
    <xf numFmtId="0" fontId="6" fillId="0" borderId="11" xfId="7" applyBorder="1" applyAlignment="1">
      <alignment vertical="center" wrapText="1"/>
    </xf>
    <xf numFmtId="4" fontId="6" fillId="0" borderId="11" xfId="7" applyNumberFormat="1" applyBorder="1" applyAlignment="1">
      <alignment vertical="center" wrapText="1"/>
    </xf>
    <xf numFmtId="4" fontId="6" fillId="6" borderId="11" xfId="7" applyNumberFormat="1" applyFill="1" applyBorder="1" applyAlignment="1">
      <alignment vertical="center" wrapText="1"/>
    </xf>
    <xf numFmtId="4" fontId="6" fillId="3" borderId="7" xfId="7" applyNumberFormat="1" applyFill="1" applyBorder="1" applyAlignment="1">
      <alignment vertical="center" wrapText="1"/>
    </xf>
    <xf numFmtId="4" fontId="6" fillId="3" borderId="11" xfId="7" applyNumberFormat="1" applyFill="1" applyBorder="1" applyAlignment="1">
      <alignment vertical="center" wrapText="1"/>
    </xf>
    <xf numFmtId="0" fontId="6" fillId="3" borderId="8" xfId="7" applyFill="1" applyBorder="1"/>
    <xf numFmtId="1" fontId="6" fillId="0" borderId="9" xfId="7" applyNumberFormat="1" applyBorder="1" applyAlignment="1">
      <alignment vertical="center" wrapText="1"/>
    </xf>
    <xf numFmtId="165" fontId="6" fillId="0" borderId="12" xfId="7" applyNumberFormat="1" applyBorder="1" applyAlignment="1">
      <alignment vertical="center" wrapText="1"/>
    </xf>
    <xf numFmtId="0" fontId="6" fillId="0" borderId="12" xfId="7" applyBorder="1" applyAlignment="1">
      <alignment vertical="center" wrapText="1"/>
    </xf>
    <xf numFmtId="0" fontId="6" fillId="3" borderId="16" xfId="7" applyFill="1" applyBorder="1"/>
    <xf numFmtId="4" fontId="6" fillId="6" borderId="8" xfId="7" applyNumberFormat="1" applyFill="1" applyBorder="1" applyAlignment="1">
      <alignment vertical="center" wrapText="1"/>
    </xf>
    <xf numFmtId="4" fontId="6" fillId="3" borderId="12" xfId="7" applyNumberFormat="1" applyFill="1" applyBorder="1" applyAlignment="1">
      <alignment vertical="center" wrapText="1"/>
    </xf>
    <xf numFmtId="14" fontId="10" fillId="0" borderId="3" xfId="0" applyNumberFormat="1" applyFont="1" applyBorder="1" applyAlignment="1">
      <alignment wrapText="1"/>
    </xf>
    <xf numFmtId="14" fontId="6" fillId="0" borderId="3" xfId="0" applyNumberFormat="1" applyFont="1" applyBorder="1" applyAlignment="1">
      <alignment wrapText="1"/>
    </xf>
    <xf numFmtId="167" fontId="0" fillId="0" borderId="43" xfId="0" applyNumberFormat="1" applyBorder="1" applyAlignment="1">
      <alignment vertical="center" wrapText="1"/>
    </xf>
    <xf numFmtId="167" fontId="0" fillId="0" borderId="46" xfId="0" applyNumberFormat="1" applyBorder="1" applyAlignment="1">
      <alignment vertical="center" wrapText="1"/>
    </xf>
    <xf numFmtId="168" fontId="0" fillId="0" borderId="43" xfId="0" applyNumberFormat="1" applyBorder="1" applyAlignment="1">
      <alignment vertical="center" wrapText="1"/>
    </xf>
    <xf numFmtId="0" fontId="31" fillId="0" borderId="0" xfId="0" applyFont="1"/>
    <xf numFmtId="2" fontId="26" fillId="6" borderId="11" xfId="0" applyNumberFormat="1" applyFont="1" applyFill="1" applyBorder="1" applyAlignment="1">
      <alignment vertical="center" wrapText="1"/>
    </xf>
    <xf numFmtId="0" fontId="6" fillId="6" borderId="77" xfId="0" applyFont="1" applyFill="1" applyBorder="1" applyAlignment="1">
      <alignment horizontal="center" vertical="center" wrapText="1"/>
    </xf>
    <xf numFmtId="0" fontId="4" fillId="6" borderId="78" xfId="0" applyFont="1" applyFill="1" applyBorder="1" applyAlignment="1">
      <alignment horizontal="center" vertical="center" wrapText="1"/>
    </xf>
    <xf numFmtId="0" fontId="4" fillId="6" borderId="53" xfId="0" applyFont="1" applyFill="1" applyBorder="1" applyAlignment="1">
      <alignment horizontal="center" vertical="center" wrapText="1"/>
    </xf>
    <xf numFmtId="0" fontId="6" fillId="6" borderId="79" xfId="0" applyFont="1" applyFill="1" applyBorder="1" applyAlignment="1">
      <alignment horizontal="center" vertical="center" wrapText="1"/>
    </xf>
    <xf numFmtId="0" fontId="4" fillId="6" borderId="73" xfId="7" applyFont="1" applyFill="1" applyBorder="1" applyAlignment="1">
      <alignment horizontal="center" vertical="center" wrapText="1"/>
    </xf>
    <xf numFmtId="0" fontId="4" fillId="6" borderId="55" xfId="7" applyFont="1" applyFill="1" applyBorder="1" applyAlignment="1">
      <alignment horizontal="center" vertical="center" wrapText="1"/>
    </xf>
    <xf numFmtId="0" fontId="2" fillId="6" borderId="75" xfId="7" applyFont="1" applyFill="1" applyBorder="1" applyAlignment="1">
      <alignment horizontal="center" vertical="center" wrapText="1"/>
    </xf>
    <xf numFmtId="0" fontId="2" fillId="6" borderId="81" xfId="7" applyFont="1" applyFill="1" applyBorder="1" applyAlignment="1">
      <alignment horizontal="center" vertical="center" wrapText="1"/>
    </xf>
    <xf numFmtId="0" fontId="4" fillId="6" borderId="44" xfId="7" applyFont="1" applyFill="1" applyBorder="1" applyAlignment="1">
      <alignment horizontal="center" vertical="center" wrapText="1"/>
    </xf>
    <xf numFmtId="0" fontId="4" fillId="6" borderId="45" xfId="7" applyFont="1" applyFill="1" applyBorder="1" applyAlignment="1">
      <alignment horizontal="center" vertical="center" wrapText="1"/>
    </xf>
    <xf numFmtId="0" fontId="4" fillId="6" borderId="54" xfId="7" applyFont="1" applyFill="1" applyBorder="1" applyAlignment="1">
      <alignment horizontal="center" vertical="center" wrapText="1"/>
    </xf>
    <xf numFmtId="0" fontId="4" fillId="6" borderId="72" xfId="7" applyFont="1" applyFill="1" applyBorder="1" applyAlignment="1">
      <alignment horizontal="center" vertical="center" wrapText="1"/>
    </xf>
    <xf numFmtId="0" fontId="2" fillId="6" borderId="5" xfId="7"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82" xfId="0" applyFont="1" applyFill="1" applyBorder="1" applyAlignment="1">
      <alignment horizontal="center" vertical="center" wrapText="1"/>
    </xf>
    <xf numFmtId="0" fontId="2" fillId="6" borderId="74" xfId="7" applyFont="1" applyFill="1" applyBorder="1" applyAlignment="1">
      <alignment horizontal="center" vertical="center" wrapText="1"/>
    </xf>
    <xf numFmtId="0" fontId="4" fillId="6" borderId="51" xfId="0" applyFont="1" applyFill="1" applyBorder="1" applyAlignment="1">
      <alignment horizontal="center" vertical="center" wrapText="1"/>
    </xf>
    <xf numFmtId="0" fontId="6" fillId="6" borderId="83" xfId="0" applyFont="1" applyFill="1" applyBorder="1" applyAlignment="1">
      <alignment horizontal="center" vertical="center" wrapText="1"/>
    </xf>
    <xf numFmtId="0" fontId="6" fillId="6" borderId="49" xfId="0" applyFont="1" applyFill="1" applyBorder="1" applyAlignment="1">
      <alignment horizontal="center" vertical="center" wrapText="1"/>
    </xf>
    <xf numFmtId="0" fontId="4" fillId="8" borderId="52" xfId="9" applyFont="1" applyFill="1" applyBorder="1" applyAlignment="1">
      <alignment horizontal="center" vertical="center" wrapText="1"/>
    </xf>
    <xf numFmtId="0" fontId="4" fillId="8" borderId="51" xfId="9" applyFont="1" applyFill="1" applyBorder="1" applyAlignment="1">
      <alignment horizontal="center" vertical="center" wrapText="1"/>
    </xf>
    <xf numFmtId="0" fontId="6" fillId="8" borderId="84" xfId="0" applyFont="1" applyFill="1" applyBorder="1" applyAlignment="1">
      <alignment horizontal="center" vertical="center" wrapText="1"/>
    </xf>
    <xf numFmtId="0" fontId="2" fillId="8" borderId="51" xfId="9" quotePrefix="1" applyFont="1" applyFill="1" applyBorder="1" applyAlignment="1">
      <alignment horizontal="center" vertical="center" wrapText="1"/>
    </xf>
    <xf numFmtId="49" fontId="6" fillId="0" borderId="7" xfId="9" applyNumberFormat="1" applyBorder="1" applyAlignment="1">
      <alignment vertical="center" wrapText="1"/>
    </xf>
    <xf numFmtId="2" fontId="4" fillId="6" borderId="76" xfId="9" applyNumberFormat="1" applyFont="1" applyFill="1" applyBorder="1" applyAlignment="1">
      <alignment vertical="center" wrapText="1"/>
    </xf>
    <xf numFmtId="0" fontId="7" fillId="0" borderId="0" xfId="3" applyAlignment="1" applyProtection="1">
      <alignment horizontal="left" vertical="center"/>
    </xf>
    <xf numFmtId="0" fontId="6" fillId="0" borderId="0" xfId="7" applyAlignment="1">
      <alignment vertical="center"/>
    </xf>
    <xf numFmtId="0" fontId="4" fillId="6" borderId="1" xfId="7" applyFont="1" applyFill="1" applyBorder="1" applyAlignment="1">
      <alignment vertical="center" wrapText="1"/>
    </xf>
    <xf numFmtId="0" fontId="6" fillId="6" borderId="2" xfId="7" applyFill="1" applyBorder="1" applyAlignment="1">
      <alignment horizontal="center" vertical="center" wrapText="1"/>
    </xf>
    <xf numFmtId="0" fontId="2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9" fontId="6" fillId="0" borderId="0" xfId="7" applyNumberFormat="1"/>
    <xf numFmtId="0" fontId="4" fillId="6" borderId="35" xfId="0" applyFont="1" applyFill="1" applyBorder="1" applyAlignment="1">
      <alignment horizontal="center"/>
    </xf>
    <xf numFmtId="0" fontId="21" fillId="8" borderId="0" xfId="0" applyFont="1" applyFill="1" applyAlignment="1">
      <alignment vertical="center"/>
    </xf>
    <xf numFmtId="43" fontId="3" fillId="9" borderId="30" xfId="2" applyFont="1" applyFill="1" applyBorder="1" applyAlignment="1" applyProtection="1">
      <alignment vertical="center"/>
    </xf>
    <xf numFmtId="0" fontId="3" fillId="9" borderId="36" xfId="0" applyFont="1" applyFill="1" applyBorder="1" applyAlignment="1">
      <alignment horizontal="center"/>
    </xf>
    <xf numFmtId="0" fontId="3" fillId="9" borderId="15" xfId="0" applyFont="1" applyFill="1" applyBorder="1" applyAlignment="1">
      <alignment horizontal="center"/>
    </xf>
    <xf numFmtId="49" fontId="4" fillId="9" borderId="1" xfId="0" applyNumberFormat="1" applyFont="1" applyFill="1" applyBorder="1" applyAlignment="1">
      <alignment horizontal="left" vertical="center"/>
    </xf>
    <xf numFmtId="0" fontId="4" fillId="9" borderId="36" xfId="0" applyFont="1" applyFill="1" applyBorder="1" applyAlignment="1">
      <alignment horizontal="center" vertical="center"/>
    </xf>
    <xf numFmtId="0" fontId="4" fillId="9" borderId="1" xfId="0" applyFont="1" applyFill="1" applyBorder="1" applyAlignment="1">
      <alignment horizontal="right" vertical="center"/>
    </xf>
    <xf numFmtId="0" fontId="4" fillId="9" borderId="36" xfId="0" applyFont="1" applyFill="1" applyBorder="1" applyAlignment="1">
      <alignment vertical="center"/>
    </xf>
    <xf numFmtId="14" fontId="4" fillId="9" borderId="1" xfId="0" applyNumberFormat="1" applyFont="1" applyFill="1" applyBorder="1" applyAlignment="1">
      <alignment vertical="center" wrapText="1"/>
    </xf>
    <xf numFmtId="14" fontId="4" fillId="9" borderId="50" xfId="0" applyNumberFormat="1" applyFont="1" applyFill="1" applyBorder="1" applyAlignment="1">
      <alignment vertical="center" wrapText="1"/>
    </xf>
    <xf numFmtId="167" fontId="4" fillId="9" borderId="50" xfId="0" applyNumberFormat="1" applyFont="1" applyFill="1" applyBorder="1" applyAlignment="1">
      <alignment vertical="center" wrapText="1"/>
    </xf>
    <xf numFmtId="2" fontId="4" fillId="9" borderId="76" xfId="0" applyNumberFormat="1" applyFont="1" applyFill="1" applyBorder="1" applyAlignment="1">
      <alignment vertical="center" wrapText="1"/>
    </xf>
    <xf numFmtId="4" fontId="4" fillId="9" borderId="52" xfId="9" applyNumberFormat="1" applyFont="1" applyFill="1" applyBorder="1" applyAlignment="1">
      <alignment vertical="center" wrapText="1"/>
    </xf>
    <xf numFmtId="4" fontId="4" fillId="9" borderId="51" xfId="9" applyNumberFormat="1" applyFont="1" applyFill="1" applyBorder="1" applyAlignment="1">
      <alignment horizontal="center" vertical="center" wrapText="1"/>
    </xf>
    <xf numFmtId="0" fontId="4" fillId="0" borderId="51" xfId="0" applyFont="1" applyBorder="1" applyAlignment="1">
      <alignment wrapText="1"/>
    </xf>
    <xf numFmtId="0" fontId="6" fillId="6" borderId="0" xfId="0" applyFont="1" applyFill="1" applyAlignment="1">
      <alignment horizontal="right" vertical="center"/>
    </xf>
    <xf numFmtId="0" fontId="4" fillId="6" borderId="13" xfId="0" applyFont="1" applyFill="1" applyBorder="1" applyAlignment="1">
      <alignment vertical="center" wrapText="1"/>
    </xf>
    <xf numFmtId="0" fontId="4" fillId="9" borderId="1" xfId="0" applyFont="1" applyFill="1" applyBorder="1" applyAlignment="1">
      <alignment vertical="center"/>
    </xf>
    <xf numFmtId="4" fontId="4" fillId="9" borderId="15" xfId="0" applyNumberFormat="1" applyFont="1" applyFill="1" applyBorder="1" applyAlignment="1">
      <alignment vertical="center"/>
    </xf>
    <xf numFmtId="0" fontId="10" fillId="0" borderId="0" xfId="0" applyFont="1" applyAlignment="1">
      <alignment horizontal="left" vertical="center"/>
    </xf>
    <xf numFmtId="0" fontId="3" fillId="9" borderId="29" xfId="0" applyFont="1" applyFill="1" applyBorder="1" applyAlignment="1">
      <alignment horizontal="center" vertical="center"/>
    </xf>
    <xf numFmtId="0" fontId="31" fillId="0" borderId="0" xfId="7" applyFont="1" applyAlignment="1">
      <alignment wrapText="1"/>
    </xf>
    <xf numFmtId="0" fontId="6" fillId="0" borderId="103" xfId="7" applyBorder="1" applyAlignment="1">
      <alignment wrapText="1"/>
    </xf>
    <xf numFmtId="0" fontId="6" fillId="0" borderId="31" xfId="7" applyBorder="1" applyAlignment="1">
      <alignment wrapText="1"/>
    </xf>
    <xf numFmtId="0" fontId="6" fillId="6" borderId="25" xfId="7" applyFill="1" applyBorder="1" applyAlignment="1">
      <alignment vertical="center" wrapText="1"/>
    </xf>
    <xf numFmtId="0" fontId="6" fillId="6" borderId="25" xfId="7" applyFill="1" applyBorder="1" applyAlignment="1">
      <alignment wrapText="1"/>
    </xf>
    <xf numFmtId="0" fontId="6" fillId="6" borderId="25" xfId="7" applyFill="1" applyBorder="1" applyAlignment="1">
      <alignment horizontal="left" vertical="center" wrapText="1"/>
    </xf>
    <xf numFmtId="166" fontId="25" fillId="6" borderId="103" xfId="2" applyNumberFormat="1" applyFont="1" applyFill="1" applyBorder="1" applyAlignment="1" applyProtection="1">
      <alignment vertical="center" wrapText="1"/>
    </xf>
    <xf numFmtId="0" fontId="6" fillId="0" borderId="103" xfId="7" applyBorder="1" applyAlignment="1">
      <alignment horizontal="left" vertical="center" wrapText="1"/>
    </xf>
    <xf numFmtId="0" fontId="6" fillId="0" borderId="31" xfId="7" applyBorder="1" applyAlignment="1">
      <alignment horizontal="left" vertical="center" wrapText="1"/>
    </xf>
    <xf numFmtId="0" fontId="4" fillId="9" borderId="26" xfId="7" applyFont="1" applyFill="1" applyBorder="1" applyAlignment="1">
      <alignment wrapText="1"/>
    </xf>
    <xf numFmtId="0" fontId="6" fillId="0" borderId="26" xfId="7" applyBorder="1" applyAlignment="1">
      <alignment wrapText="1"/>
    </xf>
    <xf numFmtId="0" fontId="6" fillId="0" borderId="103" xfId="7" applyBorder="1" applyAlignment="1">
      <alignment horizontal="left" wrapText="1"/>
    </xf>
    <xf numFmtId="0" fontId="4" fillId="9" borderId="25" xfId="7" applyFont="1" applyFill="1" applyBorder="1" applyAlignment="1">
      <alignment wrapText="1"/>
    </xf>
    <xf numFmtId="0" fontId="6" fillId="0" borderId="25" xfId="7" applyBorder="1" applyAlignment="1">
      <alignment wrapText="1"/>
    </xf>
    <xf numFmtId="0" fontId="6" fillId="0" borderId="27" xfId="7" applyBorder="1" applyAlignment="1">
      <alignment wrapText="1"/>
    </xf>
    <xf numFmtId="4" fontId="4" fillId="6" borderId="10" xfId="7" applyNumberFormat="1" applyFont="1" applyFill="1" applyBorder="1" applyAlignment="1">
      <alignment vertical="center" wrapText="1"/>
    </xf>
    <xf numFmtId="0" fontId="4" fillId="0" borderId="7" xfId="7" applyFont="1" applyBorder="1" applyAlignment="1">
      <alignment vertical="center" wrapText="1"/>
    </xf>
    <xf numFmtId="0" fontId="4" fillId="6" borderId="9" xfId="7" applyFont="1" applyFill="1" applyBorder="1" applyAlignment="1">
      <alignment vertical="center" wrapText="1"/>
    </xf>
    <xf numFmtId="0" fontId="4" fillId="0" borderId="9" xfId="7" applyFont="1" applyBorder="1" applyAlignment="1">
      <alignment vertical="center" wrapText="1"/>
    </xf>
    <xf numFmtId="0" fontId="4" fillId="0" borderId="17" xfId="7" applyFont="1" applyBorder="1" applyAlignment="1">
      <alignment vertical="center" wrapText="1"/>
    </xf>
    <xf numFmtId="0" fontId="3" fillId="6" borderId="91" xfId="9" applyFont="1" applyFill="1" applyBorder="1" applyAlignment="1">
      <alignment horizontal="left" vertical="center"/>
    </xf>
    <xf numFmtId="0" fontId="4" fillId="6" borderId="92" xfId="9" applyFont="1" applyFill="1" applyBorder="1" applyAlignment="1">
      <alignment horizontal="center" vertical="center"/>
    </xf>
    <xf numFmtId="0" fontId="3" fillId="6" borderId="103" xfId="9" applyFont="1" applyFill="1" applyBorder="1" applyAlignment="1">
      <alignment vertical="center"/>
    </xf>
    <xf numFmtId="0" fontId="3" fillId="6" borderId="48" xfId="9" applyFont="1" applyFill="1" applyBorder="1" applyAlignment="1">
      <alignment vertical="center"/>
    </xf>
    <xf numFmtId="0" fontId="3" fillId="6" borderId="0" xfId="0" applyFont="1" applyFill="1" applyAlignment="1">
      <alignment vertical="center"/>
    </xf>
    <xf numFmtId="166" fontId="3" fillId="6" borderId="0" xfId="2" applyNumberFormat="1" applyFont="1" applyFill="1" applyAlignment="1" applyProtection="1">
      <alignment vertical="center"/>
    </xf>
    <xf numFmtId="0" fontId="3" fillId="6" borderId="52" xfId="0" applyFont="1" applyFill="1" applyBorder="1" applyAlignment="1">
      <alignment horizontal="center" vertical="center" wrapText="1"/>
    </xf>
    <xf numFmtId="2" fontId="3" fillId="6" borderId="89" xfId="0" applyNumberFormat="1" applyFont="1" applyFill="1" applyBorder="1" applyAlignment="1">
      <alignment vertical="center"/>
    </xf>
    <xf numFmtId="166" fontId="3" fillId="6" borderId="52" xfId="2" applyNumberFormat="1" applyFont="1" applyFill="1" applyBorder="1" applyAlignment="1" applyProtection="1">
      <alignment horizontal="center" vertical="center"/>
    </xf>
    <xf numFmtId="166" fontId="3" fillId="6" borderId="36" xfId="2" applyNumberFormat="1" applyFont="1" applyFill="1" applyBorder="1" applyAlignment="1" applyProtection="1">
      <alignment horizontal="center" vertical="center"/>
    </xf>
    <xf numFmtId="0" fontId="0" fillId="6" borderId="27" xfId="0" applyFill="1" applyBorder="1" applyAlignment="1">
      <alignment horizontal="center" vertical="center"/>
    </xf>
    <xf numFmtId="0" fontId="0" fillId="6" borderId="71" xfId="0" applyFill="1" applyBorder="1" applyAlignment="1">
      <alignment horizontal="center" vertical="center"/>
    </xf>
    <xf numFmtId="0" fontId="6" fillId="6" borderId="80" xfId="0" applyFont="1" applyFill="1" applyBorder="1" applyAlignment="1">
      <alignment horizontal="center" vertical="center"/>
    </xf>
    <xf numFmtId="4" fontId="3" fillId="6" borderId="76" xfId="7" applyNumberFormat="1" applyFont="1" applyFill="1" applyBorder="1" applyAlignment="1">
      <alignment vertical="center" wrapText="1"/>
    </xf>
    <xf numFmtId="4" fontId="3" fillId="6" borderId="63" xfId="7" applyNumberFormat="1" applyFont="1" applyFill="1" applyBorder="1" applyAlignment="1">
      <alignment vertical="center" wrapText="1"/>
    </xf>
    <xf numFmtId="4" fontId="3" fillId="6" borderId="10" xfId="7" applyNumberFormat="1" applyFont="1" applyFill="1" applyBorder="1" applyAlignment="1">
      <alignment vertical="center" wrapText="1"/>
    </xf>
    <xf numFmtId="4" fontId="3" fillId="6" borderId="13" xfId="7" applyNumberFormat="1" applyFont="1" applyFill="1" applyBorder="1" applyAlignment="1">
      <alignment vertical="center" wrapText="1"/>
    </xf>
    <xf numFmtId="4" fontId="3" fillId="6" borderId="36" xfId="7" applyNumberFormat="1" applyFont="1" applyFill="1" applyBorder="1" applyAlignment="1">
      <alignment vertical="center" wrapText="1"/>
    </xf>
    <xf numFmtId="0" fontId="32" fillId="6" borderId="22" xfId="7" applyFont="1" applyFill="1" applyBorder="1"/>
    <xf numFmtId="0" fontId="6" fillId="6" borderId="0" xfId="7" applyFill="1" applyAlignment="1">
      <alignment horizontal="center" vertical="center"/>
    </xf>
    <xf numFmtId="4" fontId="3" fillId="6" borderId="51" xfId="7" applyNumberFormat="1" applyFont="1" applyFill="1" applyBorder="1" applyAlignment="1">
      <alignment vertical="center" wrapText="1"/>
    </xf>
    <xf numFmtId="4" fontId="3" fillId="3" borderId="62" xfId="7" applyNumberFormat="1" applyFont="1" applyFill="1" applyBorder="1" applyAlignment="1">
      <alignment vertical="center" wrapText="1"/>
    </xf>
    <xf numFmtId="4" fontId="3" fillId="3" borderId="76" xfId="7" applyNumberFormat="1" applyFont="1" applyFill="1" applyBorder="1" applyAlignment="1">
      <alignment vertical="center" wrapText="1"/>
    </xf>
    <xf numFmtId="0" fontId="32" fillId="3" borderId="51" xfId="7" applyFont="1" applyFill="1" applyBorder="1"/>
    <xf numFmtId="0" fontId="32" fillId="0" borderId="0" xfId="7" applyFont="1"/>
    <xf numFmtId="0" fontId="0" fillId="0" borderId="67" xfId="0" applyBorder="1" applyAlignment="1">
      <alignment horizontal="center"/>
    </xf>
    <xf numFmtId="0" fontId="0" fillId="0" borderId="28" xfId="0" applyBorder="1" applyAlignment="1">
      <alignment horizontal="center"/>
    </xf>
    <xf numFmtId="0" fontId="1" fillId="0" borderId="3" xfId="0" applyFont="1" applyBorder="1" applyAlignment="1">
      <alignment wrapText="1"/>
    </xf>
    <xf numFmtId="0" fontId="6" fillId="6" borderId="52" xfId="0" applyFont="1" applyFill="1" applyBorder="1" applyAlignment="1">
      <alignment horizontal="center" vertical="center" wrapText="1"/>
    </xf>
    <xf numFmtId="0" fontId="0" fillId="0" borderId="54" xfId="0" applyBorder="1" applyAlignment="1">
      <alignment vertical="center" wrapText="1"/>
    </xf>
    <xf numFmtId="14" fontId="0" fillId="0" borderId="105" xfId="0" applyNumberFormat="1" applyBorder="1" applyAlignment="1">
      <alignment vertical="center" wrapText="1"/>
    </xf>
    <xf numFmtId="14" fontId="0" fillId="0" borderId="106" xfId="0" applyNumberFormat="1" applyBorder="1" applyAlignment="1">
      <alignment vertical="center" wrapText="1"/>
    </xf>
    <xf numFmtId="0" fontId="1" fillId="6" borderId="79" xfId="0" applyFont="1" applyFill="1" applyBorder="1" applyAlignment="1">
      <alignment horizontal="center" vertical="center" wrapText="1"/>
    </xf>
    <xf numFmtId="0" fontId="1" fillId="0" borderId="23" xfId="0" applyFont="1" applyBorder="1" applyAlignment="1">
      <alignment horizontal="left"/>
    </xf>
    <xf numFmtId="14" fontId="1" fillId="0" borderId="65" xfId="0" applyNumberFormat="1" applyFont="1" applyBorder="1" applyAlignment="1">
      <alignment horizontal="left"/>
    </xf>
    <xf numFmtId="0" fontId="1" fillId="0" borderId="65" xfId="0" applyFont="1" applyBorder="1" applyAlignment="1">
      <alignment horizontal="left"/>
    </xf>
    <xf numFmtId="0" fontId="1" fillId="0" borderId="70" xfId="0" applyFont="1" applyBorder="1" applyAlignment="1">
      <alignment horizontal="left"/>
    </xf>
    <xf numFmtId="0" fontId="1" fillId="6" borderId="0" xfId="0" applyFont="1" applyFill="1" applyAlignment="1">
      <alignment horizontal="center" vertical="center"/>
    </xf>
    <xf numFmtId="0" fontId="1" fillId="0" borderId="2" xfId="7" applyFont="1" applyBorder="1" applyAlignment="1">
      <alignment horizontal="center" vertical="center" wrapText="1"/>
    </xf>
    <xf numFmtId="0" fontId="1" fillId="0" borderId="26" xfId="7" applyFont="1" applyBorder="1" applyAlignment="1">
      <alignment horizontal="center" vertical="center" wrapText="1"/>
    </xf>
    <xf numFmtId="43" fontId="4" fillId="6" borderId="94" xfId="2" applyFont="1" applyFill="1" applyBorder="1" applyAlignment="1" applyProtection="1"/>
    <xf numFmtId="0" fontId="4" fillId="6" borderId="41" xfId="9" applyFont="1" applyFill="1" applyBorder="1" applyAlignment="1">
      <alignment horizontal="center" vertical="center"/>
    </xf>
    <xf numFmtId="0" fontId="4" fillId="6" borderId="22" xfId="9" applyFont="1" applyFill="1" applyBorder="1" applyAlignment="1">
      <alignment horizontal="center" vertical="center"/>
    </xf>
    <xf numFmtId="3" fontId="6" fillId="6" borderId="60" xfId="7" applyNumberFormat="1" applyFill="1" applyBorder="1" applyAlignment="1">
      <alignment vertical="center" wrapText="1"/>
    </xf>
    <xf numFmtId="0" fontId="1" fillId="0" borderId="3" xfId="0" applyFont="1" applyBorder="1" applyAlignment="1">
      <alignment horizontal="center" vertical="center"/>
    </xf>
    <xf numFmtId="0" fontId="1" fillId="0" borderId="3" xfId="0" applyFont="1" applyBorder="1"/>
    <xf numFmtId="0" fontId="1" fillId="0" borderId="3" xfId="0" applyFont="1" applyBorder="1" applyAlignment="1">
      <alignment horizontal="left" vertical="center"/>
    </xf>
    <xf numFmtId="0" fontId="10" fillId="0" borderId="32" xfId="0" applyFont="1" applyBorder="1" applyAlignment="1">
      <alignment horizontal="center"/>
    </xf>
    <xf numFmtId="0" fontId="10" fillId="0" borderId="2" xfId="0" applyFont="1" applyBorder="1" applyAlignment="1">
      <alignment horizontal="center"/>
    </xf>
    <xf numFmtId="0" fontId="10" fillId="0" borderId="4" xfId="0" applyFont="1" applyBorder="1" applyAlignment="1">
      <alignment horizontal="center"/>
    </xf>
    <xf numFmtId="0" fontId="35" fillId="7" borderId="0" xfId="0" applyFont="1" applyFill="1" applyAlignment="1">
      <alignment horizontal="center"/>
    </xf>
    <xf numFmtId="0" fontId="6" fillId="0" borderId="0" xfId="6" applyFont="1" applyAlignment="1">
      <alignment vertical="center" wrapText="1"/>
    </xf>
    <xf numFmtId="9" fontId="0" fillId="0" borderId="3" xfId="10" applyFont="1" applyBorder="1" applyAlignment="1">
      <alignment horizontal="center" vertical="center"/>
    </xf>
    <xf numFmtId="9" fontId="0" fillId="0" borderId="2" xfId="10" applyFont="1" applyBorder="1" applyAlignment="1">
      <alignment horizontal="center" vertical="center"/>
    </xf>
    <xf numFmtId="9" fontId="0" fillId="0" borderId="37" xfId="10" applyFont="1" applyBorder="1" applyAlignment="1">
      <alignment horizontal="center" vertical="center"/>
    </xf>
    <xf numFmtId="0" fontId="36" fillId="0" borderId="0" xfId="0" applyFont="1"/>
    <xf numFmtId="0" fontId="10" fillId="0" borderId="0" xfId="0" applyFont="1" applyAlignment="1">
      <alignment vertical="center" wrapText="1"/>
    </xf>
    <xf numFmtId="0" fontId="4" fillId="0" borderId="10" xfId="9" applyFont="1" applyBorder="1" applyAlignment="1">
      <alignment horizontal="right"/>
    </xf>
    <xf numFmtId="0" fontId="4" fillId="8" borderId="91" xfId="0" applyFont="1" applyFill="1" applyBorder="1" applyAlignment="1">
      <alignment horizontal="center" vertical="center" wrapText="1"/>
    </xf>
    <xf numFmtId="0" fontId="4" fillId="8" borderId="38"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4" fillId="8" borderId="4" xfId="0" applyFont="1" applyFill="1" applyBorder="1" applyAlignment="1">
      <alignment horizontal="center" vertical="center" wrapText="1"/>
    </xf>
    <xf numFmtId="166" fontId="3" fillId="6" borderId="15" xfId="2" applyNumberFormat="1" applyFont="1" applyFill="1" applyBorder="1" applyAlignment="1" applyProtection="1">
      <alignment vertical="center"/>
    </xf>
    <xf numFmtId="43" fontId="1" fillId="0" borderId="66" xfId="2" applyFont="1" applyFill="1" applyBorder="1" applyAlignment="1" applyProtection="1">
      <alignment horizontal="center"/>
    </xf>
    <xf numFmtId="43" fontId="1" fillId="0" borderId="69" xfId="2" applyFont="1" applyFill="1" applyBorder="1" applyAlignment="1" applyProtection="1">
      <alignment horizontal="center"/>
    </xf>
    <xf numFmtId="2" fontId="6" fillId="0" borderId="11" xfId="2" applyNumberFormat="1" applyFont="1" applyBorder="1" applyAlignment="1">
      <alignment vertical="center" wrapText="1"/>
    </xf>
    <xf numFmtId="2" fontId="6" fillId="6" borderId="8" xfId="2" applyNumberFormat="1" applyFont="1" applyFill="1" applyBorder="1" applyAlignment="1">
      <alignment vertical="center" wrapText="1"/>
    </xf>
    <xf numFmtId="2" fontId="6" fillId="6" borderId="12" xfId="2" applyNumberFormat="1" applyFont="1" applyFill="1" applyBorder="1" applyAlignment="1">
      <alignment vertical="center" wrapText="1"/>
    </xf>
    <xf numFmtId="2" fontId="6" fillId="6" borderId="16" xfId="2" applyNumberFormat="1" applyFont="1" applyFill="1" applyBorder="1" applyAlignment="1">
      <alignment vertical="center" wrapText="1"/>
    </xf>
    <xf numFmtId="2" fontId="6" fillId="0" borderId="12" xfId="2" applyNumberFormat="1" applyFont="1" applyBorder="1" applyAlignment="1">
      <alignment vertical="center" wrapText="1"/>
    </xf>
    <xf numFmtId="2" fontId="6" fillId="0" borderId="14" xfId="2" applyNumberFormat="1" applyFont="1" applyBorder="1" applyAlignment="1">
      <alignment vertical="center" wrapText="1"/>
    </xf>
    <xf numFmtId="2" fontId="6" fillId="6" borderId="18" xfId="2" applyNumberFormat="1" applyFont="1" applyFill="1" applyBorder="1" applyAlignment="1">
      <alignment vertical="center" wrapText="1"/>
    </xf>
    <xf numFmtId="2" fontId="4" fillId="6" borderId="36" xfId="2" applyNumberFormat="1" applyFont="1" applyFill="1" applyBorder="1" applyAlignment="1">
      <alignment vertical="center" wrapText="1"/>
    </xf>
    <xf numFmtId="2" fontId="4" fillId="6" borderId="15" xfId="2" applyNumberFormat="1" applyFont="1" applyFill="1" applyBorder="1" applyAlignment="1">
      <alignment vertical="center" wrapText="1"/>
    </xf>
    <xf numFmtId="2" fontId="6" fillId="0" borderId="11" xfId="7" applyNumberFormat="1" applyBorder="1" applyAlignment="1">
      <alignment vertical="center" wrapText="1"/>
    </xf>
    <xf numFmtId="2" fontId="6" fillId="6" borderId="11" xfId="7" applyNumberFormat="1" applyFill="1" applyBorder="1" applyAlignment="1">
      <alignment vertical="center" wrapText="1"/>
    </xf>
    <xf numFmtId="2" fontId="6" fillId="6" borderId="60" xfId="7" applyNumberFormat="1" applyFill="1" applyBorder="1" applyAlignment="1">
      <alignment vertical="center" wrapText="1"/>
    </xf>
    <xf numFmtId="2" fontId="6" fillId="6" borderId="20" xfId="7" applyNumberFormat="1" applyFill="1" applyBorder="1" applyAlignment="1">
      <alignment vertical="center" wrapText="1"/>
    </xf>
    <xf numFmtId="2" fontId="6" fillId="3" borderId="7" xfId="7" applyNumberFormat="1" applyFill="1" applyBorder="1" applyAlignment="1">
      <alignment vertical="center" wrapText="1"/>
    </xf>
    <xf numFmtId="2" fontId="6" fillId="3" borderId="11" xfId="7" applyNumberFormat="1" applyFill="1" applyBorder="1" applyAlignment="1">
      <alignment vertical="center" wrapText="1"/>
    </xf>
    <xf numFmtId="2" fontId="1" fillId="6" borderId="67" xfId="2" applyNumberFormat="1" applyFont="1" applyFill="1" applyBorder="1" applyAlignment="1" applyProtection="1">
      <alignment horizontal="right"/>
    </xf>
    <xf numFmtId="2" fontId="27" fillId="8" borderId="68" xfId="2" applyNumberFormat="1" applyFont="1" applyFill="1" applyBorder="1" applyAlignment="1" applyProtection="1">
      <alignment horizontal="right"/>
    </xf>
    <xf numFmtId="2" fontId="1" fillId="6" borderId="24" xfId="2" applyNumberFormat="1" applyFont="1" applyFill="1" applyBorder="1" applyAlignment="1" applyProtection="1">
      <alignment horizontal="right"/>
    </xf>
    <xf numFmtId="2" fontId="6" fillId="6" borderId="7" xfId="7" applyNumberFormat="1" applyFill="1" applyBorder="1" applyAlignment="1">
      <alignment vertical="center" wrapText="1"/>
    </xf>
    <xf numFmtId="2" fontId="6" fillId="6" borderId="19" xfId="7" applyNumberFormat="1" applyFill="1" applyBorder="1" applyAlignment="1">
      <alignment vertical="center" wrapText="1"/>
    </xf>
    <xf numFmtId="2" fontId="4" fillId="6" borderId="1" xfId="7" applyNumberFormat="1" applyFont="1" applyFill="1" applyBorder="1" applyAlignment="1">
      <alignment vertical="center" wrapText="1"/>
    </xf>
    <xf numFmtId="2" fontId="0" fillId="3" borderId="7" xfId="5" applyNumberFormat="1" applyFont="1" applyFill="1" applyBorder="1" applyAlignment="1">
      <alignment horizontal="right" vertical="center" wrapText="1"/>
    </xf>
    <xf numFmtId="2" fontId="0" fillId="3" borderId="8" xfId="5" applyNumberFormat="1" applyFont="1" applyFill="1" applyBorder="1" applyAlignment="1">
      <alignment horizontal="right" vertical="center" wrapText="1"/>
    </xf>
    <xf numFmtId="2" fontId="4" fillId="6" borderId="1" xfId="5" applyNumberFormat="1" applyFont="1" applyFill="1" applyBorder="1" applyAlignment="1">
      <alignment horizontal="right" vertical="center" wrapText="1"/>
    </xf>
    <xf numFmtId="2" fontId="4" fillId="6" borderId="15" xfId="5" applyNumberFormat="1" applyFont="1" applyFill="1" applyBorder="1" applyAlignment="1">
      <alignment horizontal="right" vertical="center" wrapText="1"/>
    </xf>
    <xf numFmtId="2" fontId="0" fillId="3" borderId="16" xfId="5" applyNumberFormat="1" applyFont="1" applyFill="1" applyBorder="1" applyAlignment="1">
      <alignment horizontal="right" vertical="center" wrapText="1"/>
    </xf>
    <xf numFmtId="2" fontId="0" fillId="3" borderId="6" xfId="5" applyNumberFormat="1" applyFont="1" applyFill="1" applyBorder="1" applyAlignment="1">
      <alignment horizontal="right" vertical="center" wrapText="1"/>
    </xf>
    <xf numFmtId="9" fontId="27" fillId="6" borderId="16" xfId="5" applyFont="1" applyFill="1" applyBorder="1" applyAlignment="1">
      <alignment horizontal="center" vertical="center" wrapText="1"/>
    </xf>
    <xf numFmtId="9" fontId="27" fillId="6" borderId="6" xfId="5" applyFont="1" applyFill="1" applyBorder="1" applyAlignment="1">
      <alignment horizontal="center" vertical="center" wrapText="1"/>
    </xf>
    <xf numFmtId="2" fontId="0" fillId="0" borderId="3" xfId="0" applyNumberFormat="1" applyBorder="1"/>
    <xf numFmtId="2" fontId="10" fillId="0" borderId="2" xfId="0" applyNumberFormat="1" applyFont="1" applyBorder="1"/>
    <xf numFmtId="2" fontId="0" fillId="0" borderId="2" xfId="0" applyNumberFormat="1" applyBorder="1"/>
    <xf numFmtId="2" fontId="0" fillId="0" borderId="4" xfId="0" applyNumberFormat="1" applyBorder="1"/>
    <xf numFmtId="2" fontId="0" fillId="6" borderId="3" xfId="0" applyNumberFormat="1" applyFill="1" applyBorder="1"/>
    <xf numFmtId="2" fontId="0" fillId="6" borderId="2" xfId="0" applyNumberFormat="1" applyFill="1" applyBorder="1"/>
    <xf numFmtId="2" fontId="0" fillId="6" borderId="4" xfId="0" applyNumberFormat="1" applyFill="1" applyBorder="1"/>
    <xf numFmtId="2" fontId="4" fillId="9" borderId="15" xfId="0" applyNumberFormat="1" applyFont="1" applyFill="1" applyBorder="1" applyAlignment="1">
      <alignment vertical="center"/>
    </xf>
    <xf numFmtId="2" fontId="4" fillId="9" borderId="36" xfId="0" applyNumberFormat="1" applyFont="1" applyFill="1" applyBorder="1" applyAlignment="1">
      <alignment vertical="center"/>
    </xf>
    <xf numFmtId="2" fontId="0" fillId="8" borderId="32" xfId="0" applyNumberFormat="1" applyFill="1" applyBorder="1" applyAlignment="1">
      <alignment horizontal="right"/>
    </xf>
    <xf numFmtId="2" fontId="27" fillId="6" borderId="32" xfId="2" applyNumberFormat="1" applyFont="1" applyFill="1" applyBorder="1" applyAlignment="1" applyProtection="1">
      <alignment horizontal="right"/>
    </xf>
    <xf numFmtId="2" fontId="0" fillId="8" borderId="2" xfId="0" applyNumberFormat="1" applyFill="1" applyBorder="1" applyAlignment="1">
      <alignment horizontal="right"/>
    </xf>
    <xf numFmtId="2" fontId="27" fillId="6" borderId="2" xfId="2" applyNumberFormat="1" applyFont="1" applyFill="1" applyBorder="1" applyAlignment="1" applyProtection="1">
      <alignment horizontal="right"/>
    </xf>
    <xf numFmtId="2" fontId="0" fillId="8" borderId="4" xfId="0" applyNumberFormat="1" applyFill="1" applyBorder="1" applyAlignment="1">
      <alignment horizontal="right"/>
    </xf>
    <xf numFmtId="2" fontId="27" fillId="6" borderId="4" xfId="2" applyNumberFormat="1" applyFont="1" applyFill="1" applyBorder="1" applyAlignment="1" applyProtection="1">
      <alignment horizontal="right"/>
    </xf>
    <xf numFmtId="2" fontId="4" fillId="9" borderId="15" xfId="0" applyNumberFormat="1" applyFont="1" applyFill="1" applyBorder="1" applyAlignment="1">
      <alignment horizontal="right" vertical="center"/>
    </xf>
    <xf numFmtId="2" fontId="0" fillId="0" borderId="38" xfId="2" applyNumberFormat="1" applyFont="1" applyFill="1" applyBorder="1" applyAlignment="1" applyProtection="1">
      <alignment horizontal="right" vertical="center"/>
    </xf>
    <xf numFmtId="2" fontId="0" fillId="0" borderId="2" xfId="2" applyNumberFormat="1" applyFont="1" applyFill="1" applyBorder="1" applyAlignment="1" applyProtection="1">
      <alignment horizontal="right" vertical="center"/>
    </xf>
    <xf numFmtId="2" fontId="27" fillId="6" borderId="32" xfId="2" applyNumberFormat="1" applyFont="1" applyFill="1" applyBorder="1" applyAlignment="1" applyProtection="1">
      <alignment horizontal="right" vertical="center"/>
    </xf>
    <xf numFmtId="2" fontId="27" fillId="6" borderId="3" xfId="2" applyNumberFormat="1" applyFont="1" applyFill="1" applyBorder="1" applyAlignment="1" applyProtection="1">
      <alignment horizontal="right" vertical="center"/>
    </xf>
    <xf numFmtId="2" fontId="4" fillId="9" borderId="15" xfId="2" applyNumberFormat="1" applyFont="1" applyFill="1" applyBorder="1" applyAlignment="1" applyProtection="1">
      <alignment horizontal="right" vertical="center"/>
    </xf>
    <xf numFmtId="0" fontId="10" fillId="0" borderId="37" xfId="0" applyFont="1" applyBorder="1" applyAlignment="1">
      <alignment wrapText="1"/>
    </xf>
    <xf numFmtId="4" fontId="0" fillId="0" borderId="37" xfId="0" applyNumberFormat="1" applyBorder="1"/>
    <xf numFmtId="0" fontId="0" fillId="0" borderId="2" xfId="0" applyBorder="1" applyAlignment="1">
      <alignment wrapText="1"/>
    </xf>
    <xf numFmtId="0" fontId="0" fillId="0" borderId="37" xfId="0" applyBorder="1" applyAlignment="1">
      <alignment wrapText="1"/>
    </xf>
    <xf numFmtId="0" fontId="0" fillId="0" borderId="4" xfId="0" applyBorder="1" applyAlignment="1">
      <alignment wrapText="1"/>
    </xf>
    <xf numFmtId="0" fontId="2" fillId="3" borderId="75" xfId="7" applyFont="1" applyFill="1" applyBorder="1" applyAlignment="1">
      <alignment horizontal="center" vertical="center" wrapText="1"/>
    </xf>
    <xf numFmtId="0" fontId="1" fillId="0" borderId="8" xfId="0" applyFont="1" applyBorder="1" applyAlignment="1">
      <alignment vertical="center" wrapText="1"/>
    </xf>
    <xf numFmtId="0" fontId="1" fillId="0" borderId="16" xfId="0" applyFont="1" applyBorder="1" applyAlignment="1">
      <alignment vertical="center" wrapText="1"/>
    </xf>
    <xf numFmtId="0" fontId="1" fillId="0" borderId="39" xfId="0" applyFont="1" applyBorder="1" applyAlignment="1">
      <alignment horizontal="left"/>
    </xf>
    <xf numFmtId="0" fontId="10" fillId="0" borderId="0" xfId="6" applyAlignment="1">
      <alignment horizontal="center" wrapText="1"/>
    </xf>
    <xf numFmtId="0" fontId="36" fillId="0" borderId="0" xfId="0" applyFont="1" applyAlignment="1">
      <alignment horizontal="left" vertical="center"/>
    </xf>
    <xf numFmtId="0" fontId="12" fillId="4" borderId="0" xfId="0" applyFont="1" applyFill="1" applyAlignment="1">
      <alignment horizontal="center" vertical="center"/>
    </xf>
    <xf numFmtId="0" fontId="21" fillId="6" borderId="0" xfId="0" applyFont="1" applyFill="1" applyAlignment="1">
      <alignment horizontal="left" vertical="center"/>
    </xf>
    <xf numFmtId="0" fontId="21" fillId="6" borderId="107" xfId="0" applyFont="1" applyFill="1" applyBorder="1" applyAlignment="1">
      <alignment horizontal="center" wrapText="1"/>
    </xf>
    <xf numFmtId="0" fontId="21" fillId="6" borderId="65" xfId="0" applyFont="1" applyFill="1" applyBorder="1" applyAlignment="1">
      <alignment horizontal="center" wrapText="1"/>
    </xf>
    <xf numFmtId="0" fontId="3" fillId="9" borderId="52" xfId="0" applyFont="1" applyFill="1" applyBorder="1" applyAlignment="1">
      <alignment horizontal="left" vertical="center"/>
    </xf>
    <xf numFmtId="0" fontId="3" fillId="9" borderId="13" xfId="0" applyFont="1" applyFill="1" applyBorder="1" applyAlignment="1">
      <alignment horizontal="left" vertical="center"/>
    </xf>
    <xf numFmtId="0" fontId="1" fillId="0" borderId="0" xfId="0" applyFont="1" applyAlignment="1">
      <alignment horizontal="left" vertical="center" wrapText="1"/>
    </xf>
    <xf numFmtId="0" fontId="6" fillId="0" borderId="0" xfId="0" applyFont="1" applyAlignment="1">
      <alignment horizontal="left" vertical="center" wrapText="1"/>
    </xf>
    <xf numFmtId="0" fontId="12" fillId="4" borderId="42" xfId="0" applyFont="1" applyFill="1" applyBorder="1" applyAlignment="1">
      <alignment horizontal="center" vertical="center"/>
    </xf>
    <xf numFmtId="0" fontId="4" fillId="0" borderId="69" xfId="0" applyFont="1" applyBorder="1" applyAlignment="1">
      <alignment horizontal="center" vertical="center"/>
    </xf>
    <xf numFmtId="0" fontId="4" fillId="0" borderId="85"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86" xfId="0" applyFont="1" applyBorder="1" applyAlignment="1">
      <alignment horizontal="center" vertical="center"/>
    </xf>
    <xf numFmtId="0" fontId="4" fillId="0" borderId="79" xfId="0" applyFont="1" applyBorder="1" applyAlignment="1">
      <alignment horizontal="center" vertical="center"/>
    </xf>
    <xf numFmtId="0" fontId="6" fillId="0" borderId="69" xfId="0" applyFont="1" applyBorder="1" applyAlignment="1">
      <alignment horizontal="left"/>
    </xf>
    <xf numFmtId="0" fontId="0" fillId="0" borderId="70" xfId="0" applyBorder="1" applyAlignment="1">
      <alignment horizontal="left"/>
    </xf>
    <xf numFmtId="0" fontId="4" fillId="2" borderId="53" xfId="0" applyFont="1" applyFill="1" applyBorder="1" applyAlignment="1">
      <alignment horizontal="center" vertical="center"/>
    </xf>
    <xf numFmtId="0" fontId="4" fillId="2" borderId="87" xfId="0" applyFont="1" applyFill="1" applyBorder="1" applyAlignment="1">
      <alignment horizontal="center" vertical="center"/>
    </xf>
    <xf numFmtId="0" fontId="4" fillId="2" borderId="78" xfId="0" applyFont="1" applyFill="1" applyBorder="1" applyAlignment="1">
      <alignment horizontal="center" vertical="center"/>
    </xf>
    <xf numFmtId="0" fontId="21" fillId="2" borderId="64" xfId="0" applyFont="1" applyFill="1" applyBorder="1" applyAlignment="1">
      <alignment horizontal="center" wrapText="1"/>
    </xf>
    <xf numFmtId="0" fontId="21" fillId="2" borderId="78" xfId="0" applyFont="1" applyFill="1" applyBorder="1" applyAlignment="1">
      <alignment horizontal="center" wrapText="1"/>
    </xf>
    <xf numFmtId="0" fontId="35" fillId="7" borderId="0" xfId="0" applyFont="1" applyFill="1" applyAlignment="1">
      <alignment horizontal="right" vertical="center"/>
    </xf>
    <xf numFmtId="0" fontId="4" fillId="2" borderId="52"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22" xfId="0" applyFont="1" applyFill="1" applyBorder="1" applyAlignment="1">
      <alignment horizontal="center" vertical="center"/>
    </xf>
    <xf numFmtId="0" fontId="11" fillId="2" borderId="88" xfId="0" applyFont="1" applyFill="1" applyBorder="1" applyAlignment="1">
      <alignment horizontal="center" wrapText="1"/>
    </xf>
    <xf numFmtId="0" fontId="11" fillId="2" borderId="79" xfId="0" applyFont="1" applyFill="1" applyBorder="1" applyAlignment="1">
      <alignment horizontal="center" wrapText="1"/>
    </xf>
    <xf numFmtId="0" fontId="6" fillId="0" borderId="109" xfId="0" applyFont="1" applyBorder="1" applyAlignment="1">
      <alignment horizontal="left"/>
    </xf>
    <xf numFmtId="0" fontId="0" fillId="0" borderId="110" xfId="0" applyBorder="1" applyAlignment="1">
      <alignment horizontal="left"/>
    </xf>
    <xf numFmtId="0" fontId="21" fillId="6" borderId="108" xfId="0" applyFont="1" applyFill="1" applyBorder="1" applyAlignment="1">
      <alignment horizontal="center" wrapText="1"/>
    </xf>
    <xf numFmtId="0" fontId="21" fillId="6" borderId="70" xfId="0" applyFont="1" applyFill="1" applyBorder="1" applyAlignment="1">
      <alignment horizontal="center" wrapText="1"/>
    </xf>
    <xf numFmtId="0" fontId="6" fillId="0" borderId="66" xfId="0" applyFont="1" applyBorder="1" applyAlignment="1">
      <alignment horizontal="left"/>
    </xf>
    <xf numFmtId="0" fontId="0" fillId="0" borderId="65" xfId="0" applyBorder="1" applyAlignment="1">
      <alignment horizontal="left"/>
    </xf>
    <xf numFmtId="0" fontId="6" fillId="0" borderId="111" xfId="0" applyFont="1" applyBorder="1" applyAlignment="1">
      <alignment horizontal="left"/>
    </xf>
    <xf numFmtId="0" fontId="0" fillId="0" borderId="102" xfId="0" applyBorder="1" applyAlignment="1">
      <alignment horizontal="left"/>
    </xf>
    <xf numFmtId="0" fontId="21" fillId="6" borderId="64" xfId="0" applyFont="1" applyFill="1" applyBorder="1" applyAlignment="1">
      <alignment horizontal="center" wrapText="1"/>
    </xf>
    <xf numFmtId="0" fontId="21" fillId="6" borderId="78" xfId="0" applyFont="1" applyFill="1" applyBorder="1" applyAlignment="1">
      <alignment horizontal="center" wrapText="1"/>
    </xf>
    <xf numFmtId="0" fontId="11" fillId="0" borderId="0" xfId="0" applyFont="1" applyAlignment="1">
      <alignment horizontal="justify" vertical="justify" wrapText="1"/>
    </xf>
    <xf numFmtId="0" fontId="4" fillId="0" borderId="0" xfId="6" applyFont="1" applyAlignment="1">
      <alignment horizontal="left" vertical="center" wrapText="1"/>
    </xf>
    <xf numFmtId="0" fontId="1" fillId="0" borderId="0" xfId="6" applyFont="1" applyAlignment="1">
      <alignment horizontal="left" vertical="center" wrapText="1"/>
    </xf>
    <xf numFmtId="0" fontId="0" fillId="0" borderId="32" xfId="0" applyBorder="1" applyAlignment="1">
      <alignment horizontal="center"/>
    </xf>
    <xf numFmtId="0" fontId="0" fillId="0" borderId="67" xfId="0" applyBorder="1" applyAlignment="1">
      <alignment horizontal="center"/>
    </xf>
    <xf numFmtId="0" fontId="0" fillId="0" borderId="4" xfId="0" applyBorder="1" applyAlignment="1">
      <alignment horizontal="center"/>
    </xf>
    <xf numFmtId="0" fontId="0" fillId="0" borderId="28" xfId="0" applyBorder="1" applyAlignment="1">
      <alignment horizontal="center"/>
    </xf>
    <xf numFmtId="0" fontId="0" fillId="0" borderId="41" xfId="0" applyBorder="1" applyAlignment="1">
      <alignment horizontal="center" vertical="center"/>
    </xf>
    <xf numFmtId="0" fontId="0" fillId="0" borderId="22" xfId="0" applyBorder="1" applyAlignment="1">
      <alignment horizontal="center" vertical="center"/>
    </xf>
    <xf numFmtId="0" fontId="0" fillId="0" borderId="89" xfId="0" applyBorder="1" applyAlignment="1">
      <alignment horizontal="center"/>
    </xf>
    <xf numFmtId="0" fontId="0" fillId="0" borderId="41" xfId="0" applyBorder="1" applyAlignment="1">
      <alignment horizontal="center"/>
    </xf>
    <xf numFmtId="0" fontId="0" fillId="0" borderId="22" xfId="0" applyBorder="1" applyAlignment="1">
      <alignment horizontal="center"/>
    </xf>
    <xf numFmtId="0" fontId="11" fillId="0" borderId="0" xfId="0" applyFont="1" applyAlignment="1">
      <alignment horizontal="left" vertical="center" wrapText="1"/>
    </xf>
    <xf numFmtId="0" fontId="6" fillId="0" borderId="89" xfId="0" applyFont="1" applyBorder="1" applyAlignment="1">
      <alignment horizontal="center"/>
    </xf>
    <xf numFmtId="0" fontId="4" fillId="2" borderId="90" xfId="0" applyFont="1" applyFill="1" applyBorder="1" applyAlignment="1">
      <alignment horizontal="center" vertical="center"/>
    </xf>
    <xf numFmtId="0" fontId="0" fillId="0" borderId="2" xfId="0" applyBorder="1" applyAlignment="1">
      <alignment horizontal="center"/>
    </xf>
    <xf numFmtId="0" fontId="0" fillId="0" borderId="26" xfId="0" applyBorder="1" applyAlignment="1">
      <alignment horizontal="center"/>
    </xf>
    <xf numFmtId="0" fontId="0" fillId="2" borderId="71" xfId="0" applyFill="1" applyBorder="1" applyAlignment="1">
      <alignment horizontal="center"/>
    </xf>
    <xf numFmtId="0" fontId="0" fillId="2" borderId="86" xfId="0" applyFill="1" applyBorder="1" applyAlignment="1">
      <alignment horizontal="center"/>
    </xf>
    <xf numFmtId="0" fontId="0" fillId="2" borderId="80" xfId="0" applyFill="1" applyBorder="1" applyAlignment="1">
      <alignment horizontal="center"/>
    </xf>
    <xf numFmtId="0" fontId="6" fillId="8" borderId="91" xfId="0" applyFont="1" applyFill="1" applyBorder="1" applyAlignment="1">
      <alignment horizontal="left" vertical="center" wrapText="1"/>
    </xf>
    <xf numFmtId="0" fontId="0" fillId="8" borderId="92" xfId="0" applyFill="1" applyBorder="1" applyAlignment="1">
      <alignment horizontal="left" vertical="center" wrapText="1"/>
    </xf>
    <xf numFmtId="0" fontId="0" fillId="8" borderId="48" xfId="0" applyFill="1" applyBorder="1" applyAlignment="1">
      <alignment horizontal="left" vertical="center" wrapText="1"/>
    </xf>
    <xf numFmtId="0" fontId="0" fillId="8" borderId="42" xfId="0" applyFill="1" applyBorder="1" applyAlignment="1">
      <alignment horizontal="left" vertical="center" wrapText="1"/>
    </xf>
    <xf numFmtId="0" fontId="12" fillId="4" borderId="0" xfId="0" applyFont="1" applyFill="1" applyAlignment="1">
      <alignment horizontal="center"/>
    </xf>
    <xf numFmtId="0" fontId="6" fillId="0" borderId="0" xfId="0" applyFont="1" applyAlignment="1">
      <alignment horizontal="justify" vertical="justify" wrapText="1"/>
    </xf>
    <xf numFmtId="0" fontId="1" fillId="0" borderId="0" xfId="0" applyFont="1" applyAlignment="1">
      <alignment horizontal="justify" vertical="justify" wrapText="1"/>
    </xf>
    <xf numFmtId="0" fontId="10" fillId="0" borderId="0" xfId="0" applyFont="1" applyAlignment="1">
      <alignment horizontal="justify" vertical="justify" wrapText="1"/>
    </xf>
    <xf numFmtId="0" fontId="0" fillId="0" borderId="93" xfId="0" applyBorder="1" applyAlignment="1">
      <alignment horizontal="center" vertical="center" wrapText="1"/>
    </xf>
    <xf numFmtId="0" fontId="0" fillId="0" borderId="94" xfId="0" applyBorder="1" applyAlignment="1">
      <alignment horizontal="center" vertical="center" wrapText="1"/>
    </xf>
    <xf numFmtId="0" fontId="10" fillId="0" borderId="0" xfId="0" applyFont="1" applyAlignment="1">
      <alignment horizontal="left" vertical="center" wrapText="1"/>
    </xf>
    <xf numFmtId="0" fontId="4" fillId="0" borderId="0" xfId="0" applyFont="1" applyAlignment="1">
      <alignment horizontal="center" vertical="center"/>
    </xf>
    <xf numFmtId="0" fontId="18" fillId="4" borderId="0" xfId="0" applyFont="1" applyFill="1" applyAlignment="1">
      <alignment horizontal="center" vertical="top" wrapText="1"/>
    </xf>
    <xf numFmtId="0" fontId="4" fillId="9" borderId="25" xfId="7" applyFont="1" applyFill="1" applyBorder="1" applyAlignment="1">
      <alignment horizontal="left" wrapText="1"/>
    </xf>
    <xf numFmtId="0" fontId="4" fillId="9" borderId="2" xfId="7" applyFont="1" applyFill="1" applyBorder="1" applyAlignment="1">
      <alignment horizontal="left" wrapText="1"/>
    </xf>
    <xf numFmtId="0" fontId="6" fillId="0" borderId="25" xfId="7" applyBorder="1" applyAlignment="1">
      <alignment horizontal="left" wrapText="1"/>
    </xf>
    <xf numFmtId="0" fontId="6" fillId="0" borderId="2" xfId="7" applyBorder="1" applyAlignment="1">
      <alignment horizontal="left" wrapText="1"/>
    </xf>
    <xf numFmtId="0" fontId="6" fillId="0" borderId="4" xfId="7" applyBorder="1" applyAlignment="1">
      <alignment horizontal="center" wrapText="1"/>
    </xf>
    <xf numFmtId="0" fontId="6" fillId="0" borderId="28" xfId="7" applyBorder="1" applyAlignment="1">
      <alignment horizontal="center" wrapText="1"/>
    </xf>
    <xf numFmtId="0" fontId="4" fillId="0" borderId="103" xfId="7" applyFont="1" applyBorder="1" applyAlignment="1">
      <alignment horizontal="left" vertical="center" wrapText="1"/>
    </xf>
    <xf numFmtId="0" fontId="4" fillId="0" borderId="0" xfId="7" applyFont="1" applyAlignment="1">
      <alignment horizontal="left" vertical="center" wrapText="1"/>
    </xf>
    <xf numFmtId="0" fontId="4" fillId="0" borderId="31" xfId="7" applyFont="1" applyBorder="1" applyAlignment="1">
      <alignment horizontal="left" vertical="center" wrapText="1"/>
    </xf>
    <xf numFmtId="0" fontId="6" fillId="0" borderId="103" xfId="7" applyBorder="1" applyAlignment="1">
      <alignment horizontal="left" vertical="center" wrapText="1"/>
    </xf>
    <xf numFmtId="0" fontId="6" fillId="0" borderId="0" xfId="7" applyAlignment="1">
      <alignment horizontal="left" vertical="center" wrapText="1"/>
    </xf>
    <xf numFmtId="0" fontId="6" fillId="0" borderId="31" xfId="7" applyBorder="1" applyAlignment="1">
      <alignment horizontal="left" vertical="center" wrapText="1"/>
    </xf>
    <xf numFmtId="0" fontId="6" fillId="0" borderId="25" xfId="7" applyBorder="1" applyAlignment="1">
      <alignment horizontal="center" wrapText="1"/>
    </xf>
    <xf numFmtId="0" fontId="6" fillId="0" borderId="2" xfId="7" applyBorder="1" applyAlignment="1">
      <alignment horizontal="center" wrapText="1"/>
    </xf>
    <xf numFmtId="0" fontId="6" fillId="0" borderId="26" xfId="7" applyBorder="1" applyAlignment="1">
      <alignment horizontal="center" wrapText="1"/>
    </xf>
    <xf numFmtId="0" fontId="6" fillId="0" borderId="103" xfId="7" applyBorder="1" applyAlignment="1">
      <alignment horizontal="left" wrapText="1"/>
    </xf>
    <xf numFmtId="0" fontId="6" fillId="0" borderId="0" xfId="7" applyAlignment="1">
      <alignment horizontal="left" wrapText="1"/>
    </xf>
    <xf numFmtId="0" fontId="6" fillId="0" borderId="31" xfId="7" applyBorder="1" applyAlignment="1">
      <alignment horizontal="left" wrapText="1"/>
    </xf>
    <xf numFmtId="0" fontId="6" fillId="0" borderId="103" xfId="7" applyBorder="1" applyAlignment="1">
      <alignment horizontal="left" vertical="top" wrapText="1"/>
    </xf>
    <xf numFmtId="0" fontId="6" fillId="0" borderId="0" xfId="7" applyAlignment="1">
      <alignment horizontal="left" vertical="top" wrapText="1"/>
    </xf>
    <xf numFmtId="0" fontId="6" fillId="0" borderId="31" xfId="7" applyBorder="1" applyAlignment="1">
      <alignment horizontal="left" vertical="top" wrapText="1"/>
    </xf>
    <xf numFmtId="0" fontId="6" fillId="0" borderId="69" xfId="7" applyBorder="1" applyAlignment="1">
      <alignment horizontal="center" vertical="center" wrapText="1"/>
    </xf>
    <xf numFmtId="0" fontId="6" fillId="0" borderId="85" xfId="7" applyBorder="1" applyAlignment="1">
      <alignment horizontal="center" vertical="center" wrapText="1"/>
    </xf>
    <xf numFmtId="0" fontId="6" fillId="0" borderId="104" xfId="7" applyBorder="1" applyAlignment="1">
      <alignment horizontal="center" vertical="center" wrapText="1"/>
    </xf>
    <xf numFmtId="0" fontId="6" fillId="0" borderId="91" xfId="7" applyBorder="1" applyAlignment="1">
      <alignment horizontal="center" wrapText="1"/>
    </xf>
    <xf numFmtId="0" fontId="6" fillId="0" borderId="92" xfId="7" applyBorder="1" applyAlignment="1">
      <alignment horizontal="center" wrapText="1"/>
    </xf>
    <xf numFmtId="0" fontId="6" fillId="0" borderId="93" xfId="7" applyBorder="1" applyAlignment="1">
      <alignment horizontal="center" wrapText="1"/>
    </xf>
    <xf numFmtId="0" fontId="18" fillId="4" borderId="103"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31" xfId="0" applyFont="1" applyFill="1" applyBorder="1" applyAlignment="1">
      <alignment horizontal="center" vertical="center" wrapText="1"/>
    </xf>
    <xf numFmtId="0" fontId="6" fillId="0" borderId="2" xfId="7" applyBorder="1" applyAlignment="1">
      <alignment wrapText="1"/>
    </xf>
    <xf numFmtId="0" fontId="6" fillId="0" borderId="26" xfId="7" applyBorder="1" applyAlignment="1">
      <alignment wrapText="1"/>
    </xf>
    <xf numFmtId="0" fontId="1" fillId="6" borderId="2" xfId="7" applyFont="1" applyFill="1" applyBorder="1" applyAlignment="1">
      <alignment vertical="center" wrapText="1"/>
    </xf>
    <xf numFmtId="0" fontId="6" fillId="6" borderId="2" xfId="7" applyFill="1" applyBorder="1" applyAlignment="1">
      <alignment vertical="center" wrapText="1"/>
    </xf>
    <xf numFmtId="0" fontId="6" fillId="6" borderId="26" xfId="7" applyFill="1" applyBorder="1" applyAlignment="1">
      <alignment vertical="center" wrapText="1"/>
    </xf>
    <xf numFmtId="0" fontId="6" fillId="0" borderId="26" xfId="7" applyBorder="1" applyAlignment="1">
      <alignment horizontal="left" wrapText="1"/>
    </xf>
    <xf numFmtId="0" fontId="6" fillId="0" borderId="0" xfId="7" applyAlignment="1">
      <alignment horizontal="center" wrapText="1"/>
    </xf>
    <xf numFmtId="0" fontId="6" fillId="0" borderId="31" xfId="7" applyBorder="1" applyAlignment="1">
      <alignment horizontal="center" wrapText="1"/>
    </xf>
    <xf numFmtId="0" fontId="28" fillId="0" borderId="0" xfId="7" applyFont="1" applyAlignment="1">
      <alignment horizontal="left" vertical="center" wrapText="1"/>
    </xf>
    <xf numFmtId="0" fontId="4" fillId="3" borderId="54" xfId="7" applyFont="1" applyFill="1" applyBorder="1" applyAlignment="1">
      <alignment horizontal="center" vertical="center" wrapText="1"/>
    </xf>
    <xf numFmtId="0" fontId="4" fillId="3" borderId="95" xfId="7" applyFont="1" applyFill="1" applyBorder="1" applyAlignment="1">
      <alignment horizontal="center" vertical="center" wrapText="1"/>
    </xf>
    <xf numFmtId="0" fontId="37" fillId="3" borderId="71" xfId="9" applyFont="1" applyFill="1" applyBorder="1" applyAlignment="1">
      <alignment horizontal="center" vertical="center"/>
    </xf>
    <xf numFmtId="0" fontId="37" fillId="3" borderId="86" xfId="9" applyFont="1" applyFill="1" applyBorder="1" applyAlignment="1">
      <alignment horizontal="center" vertical="center"/>
    </xf>
    <xf numFmtId="0" fontId="25" fillId="0" borderId="0" xfId="9" applyFont="1" applyAlignment="1">
      <alignment horizontal="center" vertical="center" wrapText="1"/>
    </xf>
    <xf numFmtId="0" fontId="4" fillId="8" borderId="100" xfId="9" applyFont="1" applyFill="1" applyBorder="1" applyAlignment="1">
      <alignment horizontal="center" vertical="center" wrapText="1"/>
    </xf>
    <xf numFmtId="0" fontId="4" fillId="8" borderId="93" xfId="9" applyFont="1" applyFill="1" applyBorder="1" applyAlignment="1">
      <alignment horizontal="center" vertical="center" wrapText="1"/>
    </xf>
    <xf numFmtId="0" fontId="2" fillId="8" borderId="59" xfId="9" quotePrefix="1" applyFont="1" applyFill="1" applyBorder="1" applyAlignment="1">
      <alignment horizontal="center" vertical="center" wrapText="1"/>
    </xf>
    <xf numFmtId="0" fontId="2" fillId="8" borderId="101" xfId="9" quotePrefix="1" applyFont="1" applyFill="1" applyBorder="1" applyAlignment="1">
      <alignment horizontal="center" vertical="center" wrapText="1"/>
    </xf>
    <xf numFmtId="0" fontId="6" fillId="8" borderId="52" xfId="9" applyFill="1" applyBorder="1" applyAlignment="1">
      <alignment horizontal="center" vertical="center" wrapText="1"/>
    </xf>
    <xf numFmtId="0" fontId="6" fillId="8" borderId="22" xfId="9" applyFill="1" applyBorder="1" applyAlignment="1">
      <alignment horizontal="center" vertical="center" wrapText="1"/>
    </xf>
    <xf numFmtId="0" fontId="6" fillId="8" borderId="96" xfId="9" applyFill="1" applyBorder="1" applyAlignment="1">
      <alignment horizontal="center" vertical="center" wrapText="1"/>
    </xf>
    <xf numFmtId="0" fontId="6" fillId="8" borderId="97" xfId="9" applyFill="1" applyBorder="1" applyAlignment="1">
      <alignment horizontal="center" vertical="center" wrapText="1"/>
    </xf>
    <xf numFmtId="0" fontId="18" fillId="4" borderId="52" xfId="0" applyFont="1" applyFill="1" applyBorder="1" applyAlignment="1">
      <alignment horizontal="center" vertical="center" wrapText="1"/>
    </xf>
    <xf numFmtId="0" fontId="18" fillId="4" borderId="41"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6" fillId="8" borderId="98" xfId="9" applyFill="1" applyBorder="1" applyAlignment="1">
      <alignment horizontal="center" vertical="center" wrapText="1"/>
    </xf>
    <xf numFmtId="0" fontId="6" fillId="8" borderId="99" xfId="9" applyFill="1" applyBorder="1" applyAlignment="1">
      <alignment horizontal="center" vertical="center" wrapText="1"/>
    </xf>
    <xf numFmtId="0" fontId="37" fillId="3" borderId="52" xfId="9" applyFont="1" applyFill="1" applyBorder="1" applyAlignment="1">
      <alignment horizontal="center" vertical="center"/>
    </xf>
    <xf numFmtId="0" fontId="37" fillId="3" borderId="41" xfId="9" applyFont="1" applyFill="1" applyBorder="1" applyAlignment="1">
      <alignment horizontal="center" vertical="center"/>
    </xf>
    <xf numFmtId="0" fontId="37" fillId="3" borderId="22" xfId="9" applyFont="1" applyFill="1" applyBorder="1" applyAlignment="1">
      <alignment horizontal="center" vertical="center"/>
    </xf>
    <xf numFmtId="49" fontId="6" fillId="0" borderId="52" xfId="0" applyNumberFormat="1" applyFont="1" applyBorder="1" applyAlignment="1">
      <alignment horizontal="center" vertical="center"/>
    </xf>
    <xf numFmtId="0" fontId="6" fillId="0" borderId="41" xfId="0" applyFont="1" applyBorder="1" applyAlignment="1">
      <alignment horizontal="center" vertical="center"/>
    </xf>
    <xf numFmtId="0" fontId="4" fillId="0" borderId="0" xfId="0" applyFont="1" applyAlignment="1">
      <alignment horizontal="left"/>
    </xf>
    <xf numFmtId="0" fontId="4" fillId="6" borderId="52" xfId="0" applyFont="1" applyFill="1" applyBorder="1" applyAlignment="1">
      <alignment horizontal="center" vertical="center" wrapText="1"/>
    </xf>
    <xf numFmtId="0" fontId="4" fillId="6" borderId="50" xfId="0" applyFont="1" applyFill="1" applyBorder="1" applyAlignment="1">
      <alignment horizontal="center" vertical="center" wrapText="1"/>
    </xf>
    <xf numFmtId="0" fontId="3" fillId="0" borderId="42" xfId="0" applyFont="1" applyBorder="1" applyAlignment="1">
      <alignment horizontal="left" vertical="center"/>
    </xf>
    <xf numFmtId="0" fontId="4" fillId="6" borderId="63" xfId="0" applyFont="1" applyFill="1" applyBorder="1" applyAlignment="1">
      <alignment horizontal="center" vertical="center" wrapText="1"/>
    </xf>
    <xf numFmtId="0" fontId="3" fillId="6" borderId="52"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22" xfId="0" applyFont="1" applyFill="1" applyBorder="1" applyAlignment="1">
      <alignment horizontal="center" vertical="center"/>
    </xf>
    <xf numFmtId="0" fontId="29" fillId="8" borderId="52" xfId="0" applyFont="1" applyFill="1" applyBorder="1" applyAlignment="1">
      <alignment horizontal="center" vertical="center"/>
    </xf>
    <xf numFmtId="0" fontId="29" fillId="8" borderId="22" xfId="0" applyFont="1" applyFill="1" applyBorder="1" applyAlignment="1">
      <alignment horizontal="center" vertical="center"/>
    </xf>
    <xf numFmtId="0" fontId="3" fillId="6" borderId="41" xfId="0" applyFont="1" applyFill="1" applyBorder="1" applyAlignment="1">
      <alignment horizontal="center" vertical="center" wrapText="1"/>
    </xf>
    <xf numFmtId="0" fontId="11" fillId="0" borderId="0" xfId="0" applyFont="1" applyAlignment="1">
      <alignment horizontal="left" vertical="justify" wrapText="1"/>
    </xf>
    <xf numFmtId="0" fontId="4" fillId="8" borderId="71" xfId="0" applyFont="1" applyFill="1" applyBorder="1" applyAlignment="1">
      <alignment horizontal="center" vertical="center" wrapText="1"/>
    </xf>
    <xf numFmtId="0" fontId="4" fillId="8" borderId="80" xfId="0" applyFont="1" applyFill="1" applyBorder="1" applyAlignment="1">
      <alignment horizontal="center" vertical="center" wrapText="1"/>
    </xf>
    <xf numFmtId="0" fontId="6" fillId="8" borderId="11" xfId="9" applyFill="1" applyBorder="1" applyAlignment="1">
      <alignment horizontal="center" vertical="center" wrapText="1"/>
    </xf>
    <xf numFmtId="0" fontId="6" fillId="8" borderId="8" xfId="9" applyFill="1" applyBorder="1" applyAlignment="1">
      <alignment horizontal="center" vertical="center" wrapText="1"/>
    </xf>
    <xf numFmtId="0" fontId="32" fillId="6" borderId="76" xfId="9" applyFont="1" applyFill="1" applyBorder="1" applyAlignment="1">
      <alignment horizontal="center" vertical="center" wrapText="1"/>
    </xf>
    <xf numFmtId="0" fontId="32" fillId="6" borderId="51" xfId="9" applyFont="1" applyFill="1" applyBorder="1" applyAlignment="1">
      <alignment horizontal="center" vertical="center" wrapText="1"/>
    </xf>
    <xf numFmtId="0" fontId="29" fillId="8" borderId="41" xfId="0" applyFont="1" applyFill="1" applyBorder="1" applyAlignment="1">
      <alignment horizontal="center" vertical="center"/>
    </xf>
    <xf numFmtId="1" fontId="3" fillId="6" borderId="52" xfId="7" applyNumberFormat="1" applyFont="1" applyFill="1" applyBorder="1" applyAlignment="1">
      <alignment horizontal="right" vertical="center" wrapText="1"/>
    </xf>
    <xf numFmtId="1" fontId="3" fillId="6" borderId="41" xfId="7" applyNumberFormat="1" applyFont="1" applyFill="1" applyBorder="1" applyAlignment="1">
      <alignment horizontal="right" vertical="center" wrapText="1"/>
    </xf>
    <xf numFmtId="1" fontId="3" fillId="6" borderId="50" xfId="7" applyNumberFormat="1" applyFont="1" applyFill="1" applyBorder="1" applyAlignment="1">
      <alignment horizontal="right" vertical="center" wrapText="1"/>
    </xf>
    <xf numFmtId="0" fontId="6" fillId="6" borderId="42" xfId="7" applyFill="1" applyBorder="1" applyAlignment="1">
      <alignment horizontal="right" vertical="center"/>
    </xf>
    <xf numFmtId="0" fontId="29" fillId="3" borderId="52" xfId="7" applyFont="1" applyFill="1" applyBorder="1" applyAlignment="1">
      <alignment horizontal="center" vertical="center"/>
    </xf>
    <xf numFmtId="0" fontId="29" fillId="3" borderId="41" xfId="7" applyFont="1" applyFill="1" applyBorder="1" applyAlignment="1">
      <alignment horizontal="center" vertical="center"/>
    </xf>
    <xf numFmtId="0" fontId="29" fillId="3" borderId="22" xfId="7" applyFont="1" applyFill="1" applyBorder="1" applyAlignment="1">
      <alignment horizontal="center" vertical="center"/>
    </xf>
    <xf numFmtId="0" fontId="12" fillId="4" borderId="0" xfId="0" applyFont="1" applyFill="1" applyAlignment="1">
      <alignment horizontal="center" vertical="top" wrapText="1"/>
    </xf>
  </cellXfs>
  <cellStyles count="11">
    <cellStyle name="Euro" xfId="1" xr:uid="{00000000-0005-0000-0000-000000000000}"/>
    <cellStyle name="Komma" xfId="2" builtinId="3"/>
    <cellStyle name="Link" xfId="3" builtinId="8"/>
    <cellStyle name="Prozent" xfId="10" builtinId="5"/>
    <cellStyle name="Prozent 2" xfId="4" xr:uid="{00000000-0005-0000-0000-000003000000}"/>
    <cellStyle name="Prozent 3" xfId="5" xr:uid="{00000000-0005-0000-0000-000004000000}"/>
    <cellStyle name="Standard" xfId="0" builtinId="0"/>
    <cellStyle name="Standard 2" xfId="6" xr:uid="{00000000-0005-0000-0000-000006000000}"/>
    <cellStyle name="Standard 2 2" xfId="7" xr:uid="{00000000-0005-0000-0000-000007000000}"/>
    <cellStyle name="Standard 2_Tabelle3" xfId="8" xr:uid="{00000000-0005-0000-0000-000008000000}"/>
    <cellStyle name="Standard_Tabelle3"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662354</xdr:colOff>
      <xdr:row>0</xdr:row>
      <xdr:rowOff>95250</xdr:rowOff>
    </xdr:from>
    <xdr:ext cx="1804621" cy="609600"/>
    <xdr:sp macro="" textlink="">
      <xdr:nvSpPr>
        <xdr:cNvPr id="5" name="Textfeld 4">
          <a:extLst>
            <a:ext uri="{FF2B5EF4-FFF2-40B4-BE49-F238E27FC236}">
              <a16:creationId xmlns:a16="http://schemas.microsoft.com/office/drawing/2014/main" id="{25811868-16A9-4998-9215-A6C0F1F62870}"/>
            </a:ext>
          </a:extLst>
        </xdr:cNvPr>
        <xdr:cNvSpPr txBox="1">
          <a:spLocks noChangeArrowheads="1"/>
        </xdr:cNvSpPr>
      </xdr:nvSpPr>
      <xdr:spPr bwMode="auto">
        <a:xfrm>
          <a:off x="662354" y="95250"/>
          <a:ext cx="1804621"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no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104775</xdr:colOff>
      <xdr:row>0</xdr:row>
      <xdr:rowOff>112981</xdr:rowOff>
    </xdr:from>
    <xdr:to>
      <xdr:col>0</xdr:col>
      <xdr:colOff>676275</xdr:colOff>
      <xdr:row>0</xdr:row>
      <xdr:rowOff>631141</xdr:rowOff>
    </xdr:to>
    <xdr:pic>
      <xdr:nvPicPr>
        <xdr:cNvPr id="6" name="Grafik 12">
          <a:extLst>
            <a:ext uri="{FF2B5EF4-FFF2-40B4-BE49-F238E27FC236}">
              <a16:creationId xmlns:a16="http://schemas.microsoft.com/office/drawing/2014/main" id="{6B500EDF-C60B-4D5D-A575-4C013D347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12981"/>
          <a:ext cx="5715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633779</xdr:colOff>
      <xdr:row>0</xdr:row>
      <xdr:rowOff>95250</xdr:rowOff>
    </xdr:from>
    <xdr:ext cx="1804621" cy="609600"/>
    <xdr:sp macro="" textlink="">
      <xdr:nvSpPr>
        <xdr:cNvPr id="4" name="Textfeld 3">
          <a:extLst>
            <a:ext uri="{FF2B5EF4-FFF2-40B4-BE49-F238E27FC236}">
              <a16:creationId xmlns:a16="http://schemas.microsoft.com/office/drawing/2014/main" id="{E5D9B064-6B9A-47F3-A1FF-FEC32E61E56B}"/>
            </a:ext>
          </a:extLst>
        </xdr:cNvPr>
        <xdr:cNvSpPr txBox="1">
          <a:spLocks noChangeArrowheads="1"/>
        </xdr:cNvSpPr>
      </xdr:nvSpPr>
      <xdr:spPr bwMode="auto">
        <a:xfrm>
          <a:off x="633779" y="95250"/>
          <a:ext cx="1804621"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no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76200</xdr:colOff>
      <xdr:row>0</xdr:row>
      <xdr:rowOff>112981</xdr:rowOff>
    </xdr:from>
    <xdr:to>
      <xdr:col>0</xdr:col>
      <xdr:colOff>647700</xdr:colOff>
      <xdr:row>0</xdr:row>
      <xdr:rowOff>631141</xdr:rowOff>
    </xdr:to>
    <xdr:pic>
      <xdr:nvPicPr>
        <xdr:cNvPr id="5" name="Grafik 12">
          <a:extLst>
            <a:ext uri="{FF2B5EF4-FFF2-40B4-BE49-F238E27FC236}">
              <a16:creationId xmlns:a16="http://schemas.microsoft.com/office/drawing/2014/main" id="{74D51B80-BCE5-43DD-90E1-A12CFAC88D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12981"/>
          <a:ext cx="5715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633779</xdr:colOff>
      <xdr:row>0</xdr:row>
      <xdr:rowOff>85725</xdr:rowOff>
    </xdr:from>
    <xdr:ext cx="1804621" cy="609600"/>
    <xdr:sp macro="" textlink="">
      <xdr:nvSpPr>
        <xdr:cNvPr id="4" name="Textfeld 3">
          <a:extLst>
            <a:ext uri="{FF2B5EF4-FFF2-40B4-BE49-F238E27FC236}">
              <a16:creationId xmlns:a16="http://schemas.microsoft.com/office/drawing/2014/main" id="{54295F6C-7D6B-4B12-8A1C-D8F74D2E5013}"/>
            </a:ext>
          </a:extLst>
        </xdr:cNvPr>
        <xdr:cNvSpPr txBox="1">
          <a:spLocks noChangeArrowheads="1"/>
        </xdr:cNvSpPr>
      </xdr:nvSpPr>
      <xdr:spPr bwMode="auto">
        <a:xfrm>
          <a:off x="633779" y="85725"/>
          <a:ext cx="1804621"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no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76200</xdr:colOff>
      <xdr:row>0</xdr:row>
      <xdr:rowOff>103456</xdr:rowOff>
    </xdr:from>
    <xdr:to>
      <xdr:col>0</xdr:col>
      <xdr:colOff>647700</xdr:colOff>
      <xdr:row>0</xdr:row>
      <xdr:rowOff>621616</xdr:rowOff>
    </xdr:to>
    <xdr:pic>
      <xdr:nvPicPr>
        <xdr:cNvPr id="5" name="Grafik 12">
          <a:extLst>
            <a:ext uri="{FF2B5EF4-FFF2-40B4-BE49-F238E27FC236}">
              <a16:creationId xmlns:a16="http://schemas.microsoft.com/office/drawing/2014/main" id="{45B1CE0E-F929-4D1F-8319-382BF3070A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03456"/>
          <a:ext cx="5715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719504</xdr:colOff>
      <xdr:row>0</xdr:row>
      <xdr:rowOff>81328</xdr:rowOff>
    </xdr:from>
    <xdr:ext cx="2036172" cy="755400"/>
    <xdr:sp macro="" textlink="">
      <xdr:nvSpPr>
        <xdr:cNvPr id="2" name="Textfeld 1">
          <a:extLst>
            <a:ext uri="{FF2B5EF4-FFF2-40B4-BE49-F238E27FC236}">
              <a16:creationId xmlns:a16="http://schemas.microsoft.com/office/drawing/2014/main" id="{00000000-0008-0000-0700-000002000000}"/>
            </a:ext>
          </a:extLst>
        </xdr:cNvPr>
        <xdr:cNvSpPr txBox="1">
          <a:spLocks noChangeArrowheads="1"/>
        </xdr:cNvSpPr>
      </xdr:nvSpPr>
      <xdr:spPr bwMode="auto">
        <a:xfrm>
          <a:off x="700454" y="81328"/>
          <a:ext cx="2031176"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719504</xdr:colOff>
      <xdr:row>0</xdr:row>
      <xdr:rowOff>81328</xdr:rowOff>
    </xdr:from>
    <xdr:ext cx="2036172" cy="755400"/>
    <xdr:sp macro="" textlink="">
      <xdr:nvSpPr>
        <xdr:cNvPr id="3" name="Textfeld 2">
          <a:extLst>
            <a:ext uri="{FF2B5EF4-FFF2-40B4-BE49-F238E27FC236}">
              <a16:creationId xmlns:a16="http://schemas.microsoft.com/office/drawing/2014/main" id="{00000000-0008-0000-0700-000003000000}"/>
            </a:ext>
          </a:extLst>
        </xdr:cNvPr>
        <xdr:cNvSpPr txBox="1">
          <a:spLocks noChangeArrowheads="1"/>
        </xdr:cNvSpPr>
      </xdr:nvSpPr>
      <xdr:spPr bwMode="auto">
        <a:xfrm>
          <a:off x="700454" y="81328"/>
          <a:ext cx="2031176"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137160</xdr:colOff>
      <xdr:row>0</xdr:row>
      <xdr:rowOff>114300</xdr:rowOff>
    </xdr:from>
    <xdr:to>
      <xdr:col>0</xdr:col>
      <xdr:colOff>723900</xdr:colOff>
      <xdr:row>0</xdr:row>
      <xdr:rowOff>632460</xdr:rowOff>
    </xdr:to>
    <xdr:pic>
      <xdr:nvPicPr>
        <xdr:cNvPr id="10605" name="Grafik 12">
          <a:extLst>
            <a:ext uri="{FF2B5EF4-FFF2-40B4-BE49-F238E27FC236}">
              <a16:creationId xmlns:a16="http://schemas.microsoft.com/office/drawing/2014/main" id="{00000000-0008-0000-0700-00006D2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1430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643304</xdr:colOff>
      <xdr:row>0</xdr:row>
      <xdr:rowOff>76200</xdr:rowOff>
    </xdr:from>
    <xdr:ext cx="1804621" cy="609600"/>
    <xdr:sp macro="" textlink="">
      <xdr:nvSpPr>
        <xdr:cNvPr id="4" name="Textfeld 3">
          <a:extLst>
            <a:ext uri="{FF2B5EF4-FFF2-40B4-BE49-F238E27FC236}">
              <a16:creationId xmlns:a16="http://schemas.microsoft.com/office/drawing/2014/main" id="{0F9CD9A5-77D7-471D-BBF2-63180F6DE373}"/>
            </a:ext>
          </a:extLst>
        </xdr:cNvPr>
        <xdr:cNvSpPr txBox="1">
          <a:spLocks noChangeArrowheads="1"/>
        </xdr:cNvSpPr>
      </xdr:nvSpPr>
      <xdr:spPr bwMode="auto">
        <a:xfrm>
          <a:off x="643304" y="76200"/>
          <a:ext cx="1804621"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no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85725</xdr:colOff>
      <xdr:row>0</xdr:row>
      <xdr:rowOff>93931</xdr:rowOff>
    </xdr:from>
    <xdr:to>
      <xdr:col>0</xdr:col>
      <xdr:colOff>657225</xdr:colOff>
      <xdr:row>0</xdr:row>
      <xdr:rowOff>612091</xdr:rowOff>
    </xdr:to>
    <xdr:pic>
      <xdr:nvPicPr>
        <xdr:cNvPr id="5" name="Grafik 12">
          <a:extLst>
            <a:ext uri="{FF2B5EF4-FFF2-40B4-BE49-F238E27FC236}">
              <a16:creationId xmlns:a16="http://schemas.microsoft.com/office/drawing/2014/main" id="{EEAA2203-C3BD-4ED2-AE4B-A482A40392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93931"/>
          <a:ext cx="5715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210869</xdr:colOff>
      <xdr:row>0</xdr:row>
      <xdr:rowOff>81328</xdr:rowOff>
    </xdr:from>
    <xdr:ext cx="2029784" cy="755400"/>
    <xdr:sp macro="" textlink="">
      <xdr:nvSpPr>
        <xdr:cNvPr id="2" name="Textfeld 1">
          <a:extLst>
            <a:ext uri="{FF2B5EF4-FFF2-40B4-BE49-F238E27FC236}">
              <a16:creationId xmlns:a16="http://schemas.microsoft.com/office/drawing/2014/main" id="{00000000-0008-0000-0E00-000002000000}"/>
            </a:ext>
          </a:extLst>
        </xdr:cNvPr>
        <xdr:cNvSpPr txBox="1">
          <a:spLocks noChangeArrowheads="1"/>
        </xdr:cNvSpPr>
      </xdr:nvSpPr>
      <xdr:spPr bwMode="auto">
        <a:xfrm>
          <a:off x="689024" y="81328"/>
          <a:ext cx="2019275"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137160</xdr:colOff>
      <xdr:row>0</xdr:row>
      <xdr:rowOff>137160</xdr:rowOff>
    </xdr:from>
    <xdr:to>
      <xdr:col>1</xdr:col>
      <xdr:colOff>167640</xdr:colOff>
      <xdr:row>0</xdr:row>
      <xdr:rowOff>647700</xdr:rowOff>
    </xdr:to>
    <xdr:pic>
      <xdr:nvPicPr>
        <xdr:cNvPr id="21810" name="Grafik 12">
          <a:extLst>
            <a:ext uri="{FF2B5EF4-FFF2-40B4-BE49-F238E27FC236}">
              <a16:creationId xmlns:a16="http://schemas.microsoft.com/office/drawing/2014/main" id="{00000000-0008-0000-0E00-0000325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37160"/>
          <a:ext cx="53340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719504</xdr:colOff>
      <xdr:row>0</xdr:row>
      <xdr:rowOff>81328</xdr:rowOff>
    </xdr:from>
    <xdr:ext cx="2036172" cy="755400"/>
    <xdr:sp macro="" textlink="">
      <xdr:nvSpPr>
        <xdr:cNvPr id="3" name="Textfeld 2">
          <a:extLst>
            <a:ext uri="{FF2B5EF4-FFF2-40B4-BE49-F238E27FC236}">
              <a16:creationId xmlns:a16="http://schemas.microsoft.com/office/drawing/2014/main" id="{C49E7553-3DA4-4104-A1C3-F0C332516761}"/>
            </a:ext>
          </a:extLst>
        </xdr:cNvPr>
        <xdr:cNvSpPr txBox="1">
          <a:spLocks noChangeArrowheads="1"/>
        </xdr:cNvSpPr>
      </xdr:nvSpPr>
      <xdr:spPr bwMode="auto">
        <a:xfrm>
          <a:off x="719504" y="81328"/>
          <a:ext cx="2036172"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719504</xdr:colOff>
      <xdr:row>0</xdr:row>
      <xdr:rowOff>81328</xdr:rowOff>
    </xdr:from>
    <xdr:ext cx="2036172" cy="755400"/>
    <xdr:sp macro="" textlink="">
      <xdr:nvSpPr>
        <xdr:cNvPr id="4" name="Textfeld 3">
          <a:extLst>
            <a:ext uri="{FF2B5EF4-FFF2-40B4-BE49-F238E27FC236}">
              <a16:creationId xmlns:a16="http://schemas.microsoft.com/office/drawing/2014/main" id="{CE37931E-A580-4DA9-8A0F-2169BD7DE7AB}"/>
            </a:ext>
          </a:extLst>
        </xdr:cNvPr>
        <xdr:cNvSpPr txBox="1">
          <a:spLocks noChangeArrowheads="1"/>
        </xdr:cNvSpPr>
      </xdr:nvSpPr>
      <xdr:spPr bwMode="auto">
        <a:xfrm>
          <a:off x="719504" y="81328"/>
          <a:ext cx="2036172"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137160</xdr:colOff>
      <xdr:row>0</xdr:row>
      <xdr:rowOff>114300</xdr:rowOff>
    </xdr:from>
    <xdr:to>
      <xdr:col>0</xdr:col>
      <xdr:colOff>723900</xdr:colOff>
      <xdr:row>0</xdr:row>
      <xdr:rowOff>632460</xdr:rowOff>
    </xdr:to>
    <xdr:pic>
      <xdr:nvPicPr>
        <xdr:cNvPr id="5" name="Grafik 12">
          <a:extLst>
            <a:ext uri="{FF2B5EF4-FFF2-40B4-BE49-F238E27FC236}">
              <a16:creationId xmlns:a16="http://schemas.microsoft.com/office/drawing/2014/main" id="{07172C2C-C769-45C8-8C73-0F7AE425905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160" y="11430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580439</xdr:colOff>
      <xdr:row>0</xdr:row>
      <xdr:rowOff>100378</xdr:rowOff>
    </xdr:from>
    <xdr:ext cx="2002040" cy="755400"/>
    <xdr:sp macro="" textlink="">
      <xdr:nvSpPr>
        <xdr:cNvPr id="6" name="Textfeld 5">
          <a:extLst>
            <a:ext uri="{FF2B5EF4-FFF2-40B4-BE49-F238E27FC236}">
              <a16:creationId xmlns:a16="http://schemas.microsoft.com/office/drawing/2014/main" id="{17778462-6AB8-4236-B931-C0A63A29DA6E}"/>
            </a:ext>
          </a:extLst>
        </xdr:cNvPr>
        <xdr:cNvSpPr txBox="1">
          <a:spLocks noChangeArrowheads="1"/>
        </xdr:cNvSpPr>
      </xdr:nvSpPr>
      <xdr:spPr bwMode="auto">
        <a:xfrm>
          <a:off x="580439" y="100378"/>
          <a:ext cx="2002040"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22860</xdr:colOff>
      <xdr:row>0</xdr:row>
      <xdr:rowOff>137160</xdr:rowOff>
    </xdr:from>
    <xdr:to>
      <xdr:col>0</xdr:col>
      <xdr:colOff>594360</xdr:colOff>
      <xdr:row>0</xdr:row>
      <xdr:rowOff>655320</xdr:rowOff>
    </xdr:to>
    <xdr:pic>
      <xdr:nvPicPr>
        <xdr:cNvPr id="7" name="Grafik 12">
          <a:extLst>
            <a:ext uri="{FF2B5EF4-FFF2-40B4-BE49-F238E27FC236}">
              <a16:creationId xmlns:a16="http://schemas.microsoft.com/office/drawing/2014/main" id="{0A705F43-0E1B-46BC-BE72-497D2D3512C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860" y="137160"/>
          <a:ext cx="5715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633779</xdr:colOff>
      <xdr:row>0</xdr:row>
      <xdr:rowOff>85726</xdr:rowOff>
    </xdr:from>
    <xdr:ext cx="1804621" cy="609600"/>
    <xdr:sp macro="" textlink="">
      <xdr:nvSpPr>
        <xdr:cNvPr id="8" name="Textfeld 7">
          <a:extLst>
            <a:ext uri="{FF2B5EF4-FFF2-40B4-BE49-F238E27FC236}">
              <a16:creationId xmlns:a16="http://schemas.microsoft.com/office/drawing/2014/main" id="{8F183FBD-83A6-4578-BAA6-5157A6784148}"/>
            </a:ext>
          </a:extLst>
        </xdr:cNvPr>
        <xdr:cNvSpPr txBox="1">
          <a:spLocks noChangeArrowheads="1"/>
        </xdr:cNvSpPr>
      </xdr:nvSpPr>
      <xdr:spPr bwMode="auto">
        <a:xfrm>
          <a:off x="4339004" y="85726"/>
          <a:ext cx="1804621"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no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5</xdr:col>
      <xdr:colOff>76200</xdr:colOff>
      <xdr:row>0</xdr:row>
      <xdr:rowOff>103457</xdr:rowOff>
    </xdr:from>
    <xdr:to>
      <xdr:col>5</xdr:col>
      <xdr:colOff>647700</xdr:colOff>
      <xdr:row>0</xdr:row>
      <xdr:rowOff>621617</xdr:rowOff>
    </xdr:to>
    <xdr:pic>
      <xdr:nvPicPr>
        <xdr:cNvPr id="9" name="Grafik 12">
          <a:extLst>
            <a:ext uri="{FF2B5EF4-FFF2-40B4-BE49-F238E27FC236}">
              <a16:creationId xmlns:a16="http://schemas.microsoft.com/office/drawing/2014/main" id="{B132E3B5-A310-4F51-B0F3-EBAFE86B89C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81425" y="103457"/>
          <a:ext cx="5715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605204</xdr:colOff>
      <xdr:row>0</xdr:row>
      <xdr:rowOff>95250</xdr:rowOff>
    </xdr:from>
    <xdr:ext cx="1804621" cy="609600"/>
    <xdr:sp macro="" textlink="">
      <xdr:nvSpPr>
        <xdr:cNvPr id="7" name="Textfeld 6">
          <a:extLst>
            <a:ext uri="{FF2B5EF4-FFF2-40B4-BE49-F238E27FC236}">
              <a16:creationId xmlns:a16="http://schemas.microsoft.com/office/drawing/2014/main" id="{374E6FC3-AEAD-46AB-8067-BE69DC8B31F4}"/>
            </a:ext>
          </a:extLst>
        </xdr:cNvPr>
        <xdr:cNvSpPr txBox="1">
          <a:spLocks noChangeArrowheads="1"/>
        </xdr:cNvSpPr>
      </xdr:nvSpPr>
      <xdr:spPr bwMode="auto">
        <a:xfrm>
          <a:off x="605204" y="95250"/>
          <a:ext cx="1804621"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no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47625</xdr:colOff>
      <xdr:row>0</xdr:row>
      <xdr:rowOff>112981</xdr:rowOff>
    </xdr:from>
    <xdr:to>
      <xdr:col>0</xdr:col>
      <xdr:colOff>619125</xdr:colOff>
      <xdr:row>0</xdr:row>
      <xdr:rowOff>631141</xdr:rowOff>
    </xdr:to>
    <xdr:pic>
      <xdr:nvPicPr>
        <xdr:cNvPr id="9" name="Grafik 12">
          <a:extLst>
            <a:ext uri="{FF2B5EF4-FFF2-40B4-BE49-F238E27FC236}">
              <a16:creationId xmlns:a16="http://schemas.microsoft.com/office/drawing/2014/main" id="{577C45D4-2EF4-43B9-9D15-1E4AA1E99C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12981"/>
          <a:ext cx="5715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605204</xdr:colOff>
      <xdr:row>0</xdr:row>
      <xdr:rowOff>95250</xdr:rowOff>
    </xdr:from>
    <xdr:ext cx="1804621" cy="609600"/>
    <xdr:sp macro="" textlink="">
      <xdr:nvSpPr>
        <xdr:cNvPr id="2" name="Textfeld 1">
          <a:extLst>
            <a:ext uri="{FF2B5EF4-FFF2-40B4-BE49-F238E27FC236}">
              <a16:creationId xmlns:a16="http://schemas.microsoft.com/office/drawing/2014/main" id="{25930335-B3D0-4EAD-A8AA-807F11F5B0B1}"/>
            </a:ext>
          </a:extLst>
        </xdr:cNvPr>
        <xdr:cNvSpPr txBox="1">
          <a:spLocks noChangeArrowheads="1"/>
        </xdr:cNvSpPr>
      </xdr:nvSpPr>
      <xdr:spPr bwMode="auto">
        <a:xfrm>
          <a:off x="605204" y="95250"/>
          <a:ext cx="1804621"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no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47625</xdr:colOff>
      <xdr:row>0</xdr:row>
      <xdr:rowOff>112981</xdr:rowOff>
    </xdr:from>
    <xdr:to>
      <xdr:col>0</xdr:col>
      <xdr:colOff>619125</xdr:colOff>
      <xdr:row>0</xdr:row>
      <xdr:rowOff>631141</xdr:rowOff>
    </xdr:to>
    <xdr:pic>
      <xdr:nvPicPr>
        <xdr:cNvPr id="3" name="Grafik 12">
          <a:extLst>
            <a:ext uri="{FF2B5EF4-FFF2-40B4-BE49-F238E27FC236}">
              <a16:creationId xmlns:a16="http://schemas.microsoft.com/office/drawing/2014/main" id="{8D2C7F37-8379-4554-B32E-ED76FD072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12981"/>
          <a:ext cx="5715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614729</xdr:colOff>
      <xdr:row>0</xdr:row>
      <xdr:rowOff>95250</xdr:rowOff>
    </xdr:from>
    <xdr:ext cx="1804621" cy="609600"/>
    <xdr:sp macro="" textlink="">
      <xdr:nvSpPr>
        <xdr:cNvPr id="3" name="Textfeld 2">
          <a:extLst>
            <a:ext uri="{FF2B5EF4-FFF2-40B4-BE49-F238E27FC236}">
              <a16:creationId xmlns:a16="http://schemas.microsoft.com/office/drawing/2014/main" id="{4AFD6952-8B18-454A-A166-31336D1497B7}"/>
            </a:ext>
          </a:extLst>
        </xdr:cNvPr>
        <xdr:cNvSpPr txBox="1">
          <a:spLocks noChangeArrowheads="1"/>
        </xdr:cNvSpPr>
      </xdr:nvSpPr>
      <xdr:spPr bwMode="auto">
        <a:xfrm>
          <a:off x="614729" y="95250"/>
          <a:ext cx="1804621"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no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57150</xdr:colOff>
      <xdr:row>0</xdr:row>
      <xdr:rowOff>112981</xdr:rowOff>
    </xdr:from>
    <xdr:to>
      <xdr:col>0</xdr:col>
      <xdr:colOff>628650</xdr:colOff>
      <xdr:row>0</xdr:row>
      <xdr:rowOff>631141</xdr:rowOff>
    </xdr:to>
    <xdr:pic>
      <xdr:nvPicPr>
        <xdr:cNvPr id="4" name="Grafik 12">
          <a:extLst>
            <a:ext uri="{FF2B5EF4-FFF2-40B4-BE49-F238E27FC236}">
              <a16:creationId xmlns:a16="http://schemas.microsoft.com/office/drawing/2014/main" id="{70944876-686D-4F95-841A-6D2C4F6C8E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12981"/>
          <a:ext cx="5715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643304</xdr:colOff>
      <xdr:row>0</xdr:row>
      <xdr:rowOff>85725</xdr:rowOff>
    </xdr:from>
    <xdr:ext cx="1804621" cy="609600"/>
    <xdr:sp macro="" textlink="">
      <xdr:nvSpPr>
        <xdr:cNvPr id="3" name="Textfeld 2">
          <a:extLst>
            <a:ext uri="{FF2B5EF4-FFF2-40B4-BE49-F238E27FC236}">
              <a16:creationId xmlns:a16="http://schemas.microsoft.com/office/drawing/2014/main" id="{656A0A79-C8DF-4303-AB17-5A16E173855E}"/>
            </a:ext>
          </a:extLst>
        </xdr:cNvPr>
        <xdr:cNvSpPr txBox="1">
          <a:spLocks noChangeArrowheads="1"/>
        </xdr:cNvSpPr>
      </xdr:nvSpPr>
      <xdr:spPr bwMode="auto">
        <a:xfrm>
          <a:off x="643304" y="85725"/>
          <a:ext cx="1804621"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no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85725</xdr:colOff>
      <xdr:row>0</xdr:row>
      <xdr:rowOff>103456</xdr:rowOff>
    </xdr:from>
    <xdr:to>
      <xdr:col>0</xdr:col>
      <xdr:colOff>657225</xdr:colOff>
      <xdr:row>0</xdr:row>
      <xdr:rowOff>621616</xdr:rowOff>
    </xdr:to>
    <xdr:pic>
      <xdr:nvPicPr>
        <xdr:cNvPr id="4" name="Grafik 12">
          <a:extLst>
            <a:ext uri="{FF2B5EF4-FFF2-40B4-BE49-F238E27FC236}">
              <a16:creationId xmlns:a16="http://schemas.microsoft.com/office/drawing/2014/main" id="{7AE8544C-DDE9-486A-9639-13B2EA8264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03456"/>
          <a:ext cx="5715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624254</xdr:colOff>
      <xdr:row>0</xdr:row>
      <xdr:rowOff>95250</xdr:rowOff>
    </xdr:from>
    <xdr:ext cx="1804621" cy="609600"/>
    <xdr:sp macro="" textlink="">
      <xdr:nvSpPr>
        <xdr:cNvPr id="3" name="Textfeld 2">
          <a:extLst>
            <a:ext uri="{FF2B5EF4-FFF2-40B4-BE49-F238E27FC236}">
              <a16:creationId xmlns:a16="http://schemas.microsoft.com/office/drawing/2014/main" id="{ED4549B4-5D66-4CA1-AF71-D62BBF651C6F}"/>
            </a:ext>
          </a:extLst>
        </xdr:cNvPr>
        <xdr:cNvSpPr txBox="1">
          <a:spLocks noChangeArrowheads="1"/>
        </xdr:cNvSpPr>
      </xdr:nvSpPr>
      <xdr:spPr bwMode="auto">
        <a:xfrm>
          <a:off x="624254" y="95250"/>
          <a:ext cx="1804621"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no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66675</xdr:colOff>
      <xdr:row>0</xdr:row>
      <xdr:rowOff>112981</xdr:rowOff>
    </xdr:from>
    <xdr:to>
      <xdr:col>0</xdr:col>
      <xdr:colOff>638175</xdr:colOff>
      <xdr:row>0</xdr:row>
      <xdr:rowOff>631141</xdr:rowOff>
    </xdr:to>
    <xdr:pic>
      <xdr:nvPicPr>
        <xdr:cNvPr id="4" name="Grafik 12">
          <a:extLst>
            <a:ext uri="{FF2B5EF4-FFF2-40B4-BE49-F238E27FC236}">
              <a16:creationId xmlns:a16="http://schemas.microsoft.com/office/drawing/2014/main" id="{BC8C25E9-F3BB-492B-A7B3-F50447C40B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12981"/>
          <a:ext cx="5715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643304</xdr:colOff>
      <xdr:row>0</xdr:row>
      <xdr:rowOff>95250</xdr:rowOff>
    </xdr:from>
    <xdr:ext cx="1804621" cy="609600"/>
    <xdr:sp macro="" textlink="">
      <xdr:nvSpPr>
        <xdr:cNvPr id="3" name="Textfeld 2">
          <a:extLst>
            <a:ext uri="{FF2B5EF4-FFF2-40B4-BE49-F238E27FC236}">
              <a16:creationId xmlns:a16="http://schemas.microsoft.com/office/drawing/2014/main" id="{A4FC3B82-D698-4810-ABC4-3BEC8BD067D1}"/>
            </a:ext>
          </a:extLst>
        </xdr:cNvPr>
        <xdr:cNvSpPr txBox="1">
          <a:spLocks noChangeArrowheads="1"/>
        </xdr:cNvSpPr>
      </xdr:nvSpPr>
      <xdr:spPr bwMode="auto">
        <a:xfrm>
          <a:off x="643304" y="95250"/>
          <a:ext cx="1804621"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no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85725</xdr:colOff>
      <xdr:row>0</xdr:row>
      <xdr:rowOff>112981</xdr:rowOff>
    </xdr:from>
    <xdr:to>
      <xdr:col>0</xdr:col>
      <xdr:colOff>657225</xdr:colOff>
      <xdr:row>0</xdr:row>
      <xdr:rowOff>631141</xdr:rowOff>
    </xdr:to>
    <xdr:pic>
      <xdr:nvPicPr>
        <xdr:cNvPr id="4" name="Grafik 12">
          <a:extLst>
            <a:ext uri="{FF2B5EF4-FFF2-40B4-BE49-F238E27FC236}">
              <a16:creationId xmlns:a16="http://schemas.microsoft.com/office/drawing/2014/main" id="{3A24A21E-4841-45DA-A5FC-9F04F5951C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12981"/>
          <a:ext cx="5715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138479</xdr:colOff>
      <xdr:row>0</xdr:row>
      <xdr:rowOff>104775</xdr:rowOff>
    </xdr:from>
    <xdr:ext cx="1804621" cy="609600"/>
    <xdr:sp macro="" textlink="">
      <xdr:nvSpPr>
        <xdr:cNvPr id="2" name="Textfeld 1">
          <a:extLst>
            <a:ext uri="{FF2B5EF4-FFF2-40B4-BE49-F238E27FC236}">
              <a16:creationId xmlns:a16="http://schemas.microsoft.com/office/drawing/2014/main" id="{C7C73451-481A-4DF3-9E43-A52F5D8E253B}"/>
            </a:ext>
          </a:extLst>
        </xdr:cNvPr>
        <xdr:cNvSpPr txBox="1">
          <a:spLocks noChangeArrowheads="1"/>
        </xdr:cNvSpPr>
      </xdr:nvSpPr>
      <xdr:spPr bwMode="auto">
        <a:xfrm>
          <a:off x="614729" y="104775"/>
          <a:ext cx="1804621"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no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57150</xdr:colOff>
      <xdr:row>0</xdr:row>
      <xdr:rowOff>122506</xdr:rowOff>
    </xdr:from>
    <xdr:to>
      <xdr:col>1</xdr:col>
      <xdr:colOff>152400</xdr:colOff>
      <xdr:row>0</xdr:row>
      <xdr:rowOff>640666</xdr:rowOff>
    </xdr:to>
    <xdr:pic>
      <xdr:nvPicPr>
        <xdr:cNvPr id="3" name="Grafik 12">
          <a:extLst>
            <a:ext uri="{FF2B5EF4-FFF2-40B4-BE49-F238E27FC236}">
              <a16:creationId xmlns:a16="http://schemas.microsoft.com/office/drawing/2014/main" id="{DFED5A54-B0D9-479B-8AF7-98BB7A594C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22506"/>
          <a:ext cx="5715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128954</xdr:colOff>
      <xdr:row>0</xdr:row>
      <xdr:rowOff>85725</xdr:rowOff>
    </xdr:from>
    <xdr:ext cx="1804621" cy="609600"/>
    <xdr:sp macro="" textlink="">
      <xdr:nvSpPr>
        <xdr:cNvPr id="2" name="Textfeld 1">
          <a:extLst>
            <a:ext uri="{FF2B5EF4-FFF2-40B4-BE49-F238E27FC236}">
              <a16:creationId xmlns:a16="http://schemas.microsoft.com/office/drawing/2014/main" id="{CA726478-7261-4F89-AF3C-C44D651AFAFA}"/>
            </a:ext>
          </a:extLst>
        </xdr:cNvPr>
        <xdr:cNvSpPr txBox="1">
          <a:spLocks noChangeArrowheads="1"/>
        </xdr:cNvSpPr>
      </xdr:nvSpPr>
      <xdr:spPr bwMode="auto">
        <a:xfrm>
          <a:off x="614729" y="85725"/>
          <a:ext cx="1804621"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no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57150</xdr:colOff>
      <xdr:row>0</xdr:row>
      <xdr:rowOff>103456</xdr:rowOff>
    </xdr:from>
    <xdr:to>
      <xdr:col>1</xdr:col>
      <xdr:colOff>142875</xdr:colOff>
      <xdr:row>0</xdr:row>
      <xdr:rowOff>621616</xdr:rowOff>
    </xdr:to>
    <xdr:pic>
      <xdr:nvPicPr>
        <xdr:cNvPr id="3" name="Grafik 12">
          <a:extLst>
            <a:ext uri="{FF2B5EF4-FFF2-40B4-BE49-F238E27FC236}">
              <a16:creationId xmlns:a16="http://schemas.microsoft.com/office/drawing/2014/main" id="{98DD1E03-D0FE-4A62-83DE-0AAC4DC98F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03456"/>
          <a:ext cx="5715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128954</xdr:colOff>
      <xdr:row>0</xdr:row>
      <xdr:rowOff>85725</xdr:rowOff>
    </xdr:from>
    <xdr:ext cx="1804621" cy="609600"/>
    <xdr:sp macro="" textlink="">
      <xdr:nvSpPr>
        <xdr:cNvPr id="2" name="Textfeld 1">
          <a:extLst>
            <a:ext uri="{FF2B5EF4-FFF2-40B4-BE49-F238E27FC236}">
              <a16:creationId xmlns:a16="http://schemas.microsoft.com/office/drawing/2014/main" id="{5CE9E9CF-9C4A-408D-AA7C-D34328A8E8E3}"/>
            </a:ext>
          </a:extLst>
        </xdr:cNvPr>
        <xdr:cNvSpPr txBox="1">
          <a:spLocks noChangeArrowheads="1"/>
        </xdr:cNvSpPr>
      </xdr:nvSpPr>
      <xdr:spPr bwMode="auto">
        <a:xfrm>
          <a:off x="614729" y="85725"/>
          <a:ext cx="1804621"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no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57150</xdr:colOff>
      <xdr:row>0</xdr:row>
      <xdr:rowOff>103456</xdr:rowOff>
    </xdr:from>
    <xdr:to>
      <xdr:col>1</xdr:col>
      <xdr:colOff>142875</xdr:colOff>
      <xdr:row>0</xdr:row>
      <xdr:rowOff>621616</xdr:rowOff>
    </xdr:to>
    <xdr:pic>
      <xdr:nvPicPr>
        <xdr:cNvPr id="3" name="Grafik 12">
          <a:extLst>
            <a:ext uri="{FF2B5EF4-FFF2-40B4-BE49-F238E27FC236}">
              <a16:creationId xmlns:a16="http://schemas.microsoft.com/office/drawing/2014/main" id="{61B302BF-D193-41E7-B840-3FBE40271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03456"/>
          <a:ext cx="5715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715694</xdr:colOff>
      <xdr:row>0</xdr:row>
      <xdr:rowOff>81328</xdr:rowOff>
    </xdr:from>
    <xdr:ext cx="2042699" cy="755400"/>
    <xdr:sp macro="" textlink="">
      <xdr:nvSpPr>
        <xdr:cNvPr id="3" name="Textfeld 2">
          <a:extLst>
            <a:ext uri="{FF2B5EF4-FFF2-40B4-BE49-F238E27FC236}">
              <a16:creationId xmlns:a16="http://schemas.microsoft.com/office/drawing/2014/main" id="{00000000-0008-0000-0900-000003000000}"/>
            </a:ext>
          </a:extLst>
        </xdr:cNvPr>
        <xdr:cNvSpPr txBox="1">
          <a:spLocks noChangeArrowheads="1"/>
        </xdr:cNvSpPr>
      </xdr:nvSpPr>
      <xdr:spPr bwMode="auto">
        <a:xfrm>
          <a:off x="696644" y="81328"/>
          <a:ext cx="2033286"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114300</xdr:colOff>
      <xdr:row>0</xdr:row>
      <xdr:rowOff>137160</xdr:rowOff>
    </xdr:from>
    <xdr:to>
      <xdr:col>0</xdr:col>
      <xdr:colOff>701040</xdr:colOff>
      <xdr:row>0</xdr:row>
      <xdr:rowOff>655320</xdr:rowOff>
    </xdr:to>
    <xdr:pic>
      <xdr:nvPicPr>
        <xdr:cNvPr id="11508" name="Grafik 12">
          <a:extLst>
            <a:ext uri="{FF2B5EF4-FFF2-40B4-BE49-F238E27FC236}">
              <a16:creationId xmlns:a16="http://schemas.microsoft.com/office/drawing/2014/main" id="{00000000-0008-0000-0900-0000F42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3716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ris.bka.gv.at/Dokumente/Bundesnormen/NOR40200321/II__17_2018_Anlage_7.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G30"/>
  <sheetViews>
    <sheetView tabSelected="1" zoomScaleNormal="100" workbookViewId="0">
      <selection activeCell="A2" sqref="A2:D2"/>
    </sheetView>
  </sheetViews>
  <sheetFormatPr baseColWidth="10" defaultColWidth="11.42578125" defaultRowHeight="12.75" x14ac:dyDescent="0.2"/>
  <cols>
    <col min="1" max="1" width="27.28515625" customWidth="1"/>
    <col min="2" max="2" width="27.140625" bestFit="1" customWidth="1"/>
    <col min="3" max="3" width="34.7109375" customWidth="1"/>
    <col min="4" max="4" width="27.28515625" customWidth="1"/>
    <col min="5" max="5" width="17.7109375" customWidth="1"/>
    <col min="6" max="6" width="14.42578125" customWidth="1"/>
    <col min="7" max="7" width="15.7109375" customWidth="1"/>
  </cols>
  <sheetData>
    <row r="1" spans="1:7" s="29" customFormat="1" ht="57.75" customHeight="1" x14ac:dyDescent="0.2">
      <c r="A1" s="400"/>
      <c r="B1" s="400"/>
      <c r="C1" s="400"/>
      <c r="D1" s="400"/>
    </row>
    <row r="2" spans="1:7" ht="23.25" x14ac:dyDescent="0.35">
      <c r="A2" s="402" t="s">
        <v>248</v>
      </c>
      <c r="B2" s="402"/>
      <c r="C2" s="402"/>
      <c r="D2" s="402"/>
      <c r="E2" s="30"/>
      <c r="F2" s="30"/>
      <c r="G2" s="30"/>
    </row>
    <row r="4" spans="1:7" x14ac:dyDescent="0.2">
      <c r="A4" s="1" t="s">
        <v>251</v>
      </c>
      <c r="B4" s="1"/>
      <c r="C4" s="1"/>
      <c r="D4" s="1"/>
      <c r="E4" s="1"/>
      <c r="F4" s="1"/>
    </row>
    <row r="5" spans="1:7" x14ac:dyDescent="0.2">
      <c r="A5" s="1"/>
      <c r="B5" s="1"/>
      <c r="C5" s="1"/>
      <c r="D5" s="1"/>
      <c r="E5" s="1"/>
      <c r="F5" s="1"/>
    </row>
    <row r="6" spans="1:7" ht="13.5" thickBot="1" x14ac:dyDescent="0.25"/>
    <row r="7" spans="1:7" ht="27" customHeight="1" thickBot="1" x14ac:dyDescent="0.25">
      <c r="B7" s="31" t="s">
        <v>34</v>
      </c>
      <c r="C7" s="32" t="s">
        <v>119</v>
      </c>
    </row>
    <row r="8" spans="1:7" ht="25.15" customHeight="1" x14ac:dyDescent="0.2">
      <c r="B8" s="33" t="s">
        <v>37</v>
      </c>
      <c r="C8" s="34">
        <f>Personalkosten!G23</f>
        <v>480</v>
      </c>
    </row>
    <row r="9" spans="1:7" ht="27" customHeight="1" x14ac:dyDescent="0.2">
      <c r="B9" s="35" t="s">
        <v>35</v>
      </c>
      <c r="C9" s="36">
        <f>(C8+C11+C10+C13)*0.2</f>
        <v>666.66600000000005</v>
      </c>
    </row>
    <row r="10" spans="1:7" ht="24.6" customHeight="1" x14ac:dyDescent="0.2">
      <c r="B10" s="35" t="s">
        <v>27</v>
      </c>
      <c r="C10" s="36">
        <f>Unternehmerlohn!D12</f>
        <v>666.2</v>
      </c>
    </row>
    <row r="11" spans="1:7" ht="24.6" customHeight="1" x14ac:dyDescent="0.2">
      <c r="B11" s="35" t="s">
        <v>268</v>
      </c>
      <c r="C11" s="36">
        <f>'Instrumente Ausrüstung'!H19</f>
        <v>1000</v>
      </c>
    </row>
    <row r="12" spans="1:7" ht="24.6" customHeight="1" x14ac:dyDescent="0.2">
      <c r="B12" s="35" t="s">
        <v>38</v>
      </c>
      <c r="C12" s="36">
        <f>'ext. Dienstleistungen'!E21</f>
        <v>1000</v>
      </c>
    </row>
    <row r="13" spans="1:7" ht="27" customHeight="1" thickBot="1" x14ac:dyDescent="0.25">
      <c r="B13" s="37" t="s">
        <v>258</v>
      </c>
      <c r="C13" s="38">
        <f>Materialkosten!E24</f>
        <v>1187.1300000000001</v>
      </c>
    </row>
    <row r="14" spans="1:7" ht="24.6" customHeight="1" thickBot="1" x14ac:dyDescent="0.25">
      <c r="B14" s="255" t="s">
        <v>0</v>
      </c>
      <c r="C14" s="236">
        <f>SUM(C8:C13)</f>
        <v>4999.9960000000001</v>
      </c>
    </row>
    <row r="16" spans="1:7" ht="17.25" customHeight="1" x14ac:dyDescent="0.25">
      <c r="A16" s="401" t="s">
        <v>238</v>
      </c>
      <c r="B16" s="401"/>
      <c r="C16" s="331"/>
      <c r="D16" s="39"/>
      <c r="E16" s="39"/>
      <c r="F16" s="39"/>
      <c r="G16" s="39"/>
    </row>
    <row r="17" spans="1:7" ht="17.25" customHeight="1" x14ac:dyDescent="0.2">
      <c r="A17" s="403" t="s">
        <v>208</v>
      </c>
      <c r="B17" s="403"/>
      <c r="C17" s="403"/>
    </row>
    <row r="18" spans="1:7" ht="17.25" customHeight="1" x14ac:dyDescent="0.2">
      <c r="A18" s="235" t="s">
        <v>160</v>
      </c>
      <c r="B18" s="235"/>
      <c r="C18" s="235"/>
      <c r="D18" s="39"/>
      <c r="E18" s="39"/>
      <c r="F18" s="39"/>
      <c r="G18" s="39"/>
    </row>
    <row r="20" spans="1:7" ht="23.45" customHeight="1" x14ac:dyDescent="0.2">
      <c r="A20" s="114" t="s">
        <v>239</v>
      </c>
    </row>
    <row r="22" spans="1:7" ht="24" customHeight="1" x14ac:dyDescent="0.2">
      <c r="A22" s="114" t="s">
        <v>41</v>
      </c>
      <c r="C22" s="39"/>
      <c r="D22" s="39"/>
      <c r="E22" s="39"/>
      <c r="F22" s="39"/>
      <c r="G22" s="39"/>
    </row>
    <row r="30" spans="1:7" x14ac:dyDescent="0.2">
      <c r="C30" s="40"/>
    </row>
  </sheetData>
  <mergeCells count="4">
    <mergeCell ref="A1:D1"/>
    <mergeCell ref="A16:B16"/>
    <mergeCell ref="A2:D2"/>
    <mergeCell ref="A17:C17"/>
  </mergeCells>
  <pageMargins left="0.7" right="0.7" top="0.78740157499999996" bottom="0.78740157499999996" header="0.3" footer="0.3"/>
  <pageSetup paperSize="9" scale="85" fitToHeight="0" orientation="landscape"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H12"/>
  <sheetViews>
    <sheetView zoomScaleNormal="100" workbookViewId="0">
      <selection activeCell="C6" sqref="C6"/>
    </sheetView>
  </sheetViews>
  <sheetFormatPr baseColWidth="10" defaultColWidth="11.42578125" defaultRowHeight="12.75" x14ac:dyDescent="0.2"/>
  <cols>
    <col min="1" max="1" width="26.140625" style="13" customWidth="1"/>
    <col min="2" max="2" width="13.28515625" style="13" customWidth="1"/>
    <col min="3" max="3" width="17.5703125" style="13" customWidth="1"/>
    <col min="4" max="4" width="19" style="13" customWidth="1"/>
    <col min="5" max="5" width="17.28515625" style="14" customWidth="1"/>
    <col min="6" max="6" width="33.140625" style="13" customWidth="1"/>
    <col min="7" max="7" width="15.7109375" style="14" customWidth="1"/>
    <col min="8" max="8" width="16.140625" style="14" customWidth="1"/>
    <col min="9" max="16384" width="11.42578125" style="13"/>
  </cols>
  <sheetData>
    <row r="1" spans="1:8" s="11" customFormat="1" ht="57.75" customHeight="1" x14ac:dyDescent="0.2">
      <c r="E1" s="15"/>
    </row>
    <row r="2" spans="1:8" customFormat="1" ht="31.5" customHeight="1" x14ac:dyDescent="0.2">
      <c r="A2" s="501" t="s">
        <v>88</v>
      </c>
      <c r="B2" s="501"/>
      <c r="C2" s="501"/>
      <c r="D2" s="501"/>
      <c r="E2" s="501"/>
      <c r="F2" s="501"/>
      <c r="G2" s="501"/>
      <c r="H2" s="501"/>
    </row>
    <row r="3" spans="1:8" customFormat="1" ht="31.5" customHeight="1" thickBot="1" x14ac:dyDescent="0.25">
      <c r="A3" s="22"/>
      <c r="B3" s="22"/>
      <c r="C3" s="22"/>
      <c r="D3" s="22"/>
      <c r="E3" s="22"/>
      <c r="F3" s="22"/>
      <c r="G3" s="514" t="s">
        <v>153</v>
      </c>
      <c r="H3" s="515"/>
    </row>
    <row r="4" spans="1:8" s="15" customFormat="1" ht="25.5" x14ac:dyDescent="0.2">
      <c r="A4" s="210" t="s">
        <v>76</v>
      </c>
      <c r="B4" s="206" t="s">
        <v>77</v>
      </c>
      <c r="C4" s="211" t="s">
        <v>194</v>
      </c>
      <c r="D4" s="212" t="s">
        <v>78</v>
      </c>
      <c r="E4" s="211" t="s">
        <v>79</v>
      </c>
      <c r="F4" s="213" t="s">
        <v>44</v>
      </c>
      <c r="G4" s="512" t="s">
        <v>163</v>
      </c>
      <c r="H4" s="513"/>
    </row>
    <row r="5" spans="1:8" s="15" customFormat="1" ht="78" customHeight="1" thickBot="1" x14ac:dyDescent="0.25">
      <c r="A5" s="214" t="s">
        <v>145</v>
      </c>
      <c r="B5" s="208" t="s">
        <v>146</v>
      </c>
      <c r="C5" s="215" t="s">
        <v>147</v>
      </c>
      <c r="D5" s="216" t="s">
        <v>80</v>
      </c>
      <c r="E5" s="215" t="s">
        <v>81</v>
      </c>
      <c r="F5" s="217" t="s">
        <v>116</v>
      </c>
      <c r="G5" s="16" t="s">
        <v>82</v>
      </c>
      <c r="H5" s="17" t="s">
        <v>83</v>
      </c>
    </row>
    <row r="6" spans="1:8" ht="30" customHeight="1" x14ac:dyDescent="0.2">
      <c r="A6" s="272" t="s">
        <v>37</v>
      </c>
      <c r="B6" s="341"/>
      <c r="C6" s="342">
        <f>'Abrechnung Personalkosten '!C26</f>
        <v>0</v>
      </c>
      <c r="D6" s="359">
        <f t="shared" ref="D6:D11" si="0">C6-B6</f>
        <v>0</v>
      </c>
      <c r="E6" s="25" t="str">
        <f>IF(B6=0,"",IF(ABS(D6/B6)&gt;=10%,TEXT(D6/B6,"0%")&amp;" Begründung:","ok"))</f>
        <v/>
      </c>
      <c r="F6" s="27"/>
      <c r="G6" s="362">
        <f>C6-H6</f>
        <v>0</v>
      </c>
      <c r="H6" s="363">
        <f>'Abrechnung Personalkosten '!E26</f>
        <v>0</v>
      </c>
    </row>
    <row r="7" spans="1:8" ht="30" customHeight="1" x14ac:dyDescent="0.2">
      <c r="A7" s="273" t="s">
        <v>35</v>
      </c>
      <c r="B7" s="343">
        <f>(B67+B8+B9)+B11*0.2</f>
        <v>0</v>
      </c>
      <c r="C7" s="344">
        <f>(C6+C8+C9+C11)*0.2</f>
        <v>0</v>
      </c>
      <c r="D7" s="359">
        <f t="shared" si="0"/>
        <v>0</v>
      </c>
      <c r="E7" s="25" t="str">
        <f>IF(B7=0,"",IF(ABS(D7/B7)&gt;=10%,TEXT(D7/B7,"0%")&amp;" Begründung:","ok"))</f>
        <v/>
      </c>
      <c r="F7" s="27"/>
      <c r="G7" s="362">
        <f>C7-H7</f>
        <v>0</v>
      </c>
      <c r="H7" s="363">
        <f>(H6+H8+H9+H11)*0.2</f>
        <v>0</v>
      </c>
    </row>
    <row r="8" spans="1:8" ht="30" customHeight="1" x14ac:dyDescent="0.2">
      <c r="A8" s="274" t="s">
        <v>27</v>
      </c>
      <c r="B8" s="345"/>
      <c r="C8" s="344">
        <f>'Abrechnung Unternehmerlohn'!E12</f>
        <v>0</v>
      </c>
      <c r="D8" s="359">
        <f t="shared" si="0"/>
        <v>0</v>
      </c>
      <c r="E8" s="25" t="str">
        <f>IF(B8=0,"",IF(ABS(D8/B8)&gt;=10%,TEXT(D8/B8,"0%")&amp;" Begründung:","ok"))</f>
        <v/>
      </c>
      <c r="F8" s="27"/>
      <c r="G8" s="362">
        <f>C8-H8</f>
        <v>0</v>
      </c>
      <c r="H8" s="363">
        <f>'Abrechnung Unternehmerlohn'!G12</f>
        <v>0</v>
      </c>
    </row>
    <row r="9" spans="1:8" ht="30" customHeight="1" x14ac:dyDescent="0.2">
      <c r="A9" s="274" t="s">
        <v>36</v>
      </c>
      <c r="B9" s="345"/>
      <c r="C9" s="344">
        <f>'Abrechnung I &amp; A'!P11</f>
        <v>0</v>
      </c>
      <c r="D9" s="359">
        <f t="shared" si="0"/>
        <v>0</v>
      </c>
      <c r="E9" s="25" t="str">
        <f>IF(B9=0,"",IF(ABS(D9/B9)&gt;=10%,TEXT(D9/B9,"0%")&amp;" Begründung:","ok"))</f>
        <v/>
      </c>
      <c r="F9" s="27"/>
      <c r="G9" s="362">
        <f>C9-H9</f>
        <v>0</v>
      </c>
      <c r="H9" s="363">
        <f>'Abrechnung I &amp; A'!R11</f>
        <v>0</v>
      </c>
    </row>
    <row r="10" spans="1:8" ht="30" customHeight="1" x14ac:dyDescent="0.2">
      <c r="A10" s="275" t="s">
        <v>38</v>
      </c>
      <c r="B10" s="346"/>
      <c r="C10" s="347">
        <f>'Abrechnung ext. DL'!L11</f>
        <v>0</v>
      </c>
      <c r="D10" s="359">
        <f t="shared" si="0"/>
        <v>0</v>
      </c>
      <c r="E10" s="368" t="str">
        <f>IF(B10=0,"",IF(ABS(D10/B10)&gt;=10%,TEXT(D10/B10,"0%")&amp;" Begründung:","ok"))</f>
        <v/>
      </c>
      <c r="F10" s="27"/>
      <c r="G10" s="362">
        <f t="shared" ref="G10:G11" si="1">C10-H10</f>
        <v>0</v>
      </c>
      <c r="H10" s="366">
        <f>'Abrechnung ext. DL'!N11</f>
        <v>0</v>
      </c>
    </row>
    <row r="11" spans="1:8" ht="30" customHeight="1" thickBot="1" x14ac:dyDescent="0.25">
      <c r="A11" s="275" t="s">
        <v>258</v>
      </c>
      <c r="B11" s="346"/>
      <c r="C11" s="347">
        <f>'Abrechnung Materialkosten'!L21</f>
        <v>0</v>
      </c>
      <c r="D11" s="360">
        <f t="shared" si="0"/>
        <v>0</v>
      </c>
      <c r="E11" s="369"/>
      <c r="F11" s="28"/>
      <c r="G11" s="362">
        <f t="shared" si="1"/>
        <v>0</v>
      </c>
      <c r="H11" s="367">
        <f>'Abrechnung Materialkosten'!N21</f>
        <v>0</v>
      </c>
    </row>
    <row r="12" spans="1:8" ht="25.5" customHeight="1" thickBot="1" x14ac:dyDescent="0.25">
      <c r="A12" s="229" t="s">
        <v>84</v>
      </c>
      <c r="B12" s="348">
        <f>SUM(B6:B10)</f>
        <v>0</v>
      </c>
      <c r="C12" s="349">
        <f>SUM(C6:C10)</f>
        <v>0</v>
      </c>
      <c r="D12" s="361">
        <f>SUM(D6:D10)</f>
        <v>0</v>
      </c>
      <c r="E12" s="26"/>
      <c r="F12" s="271"/>
      <c r="G12" s="364">
        <f>SUM(G6:G10)</f>
        <v>0</v>
      </c>
      <c r="H12" s="365">
        <f>'Abrechnung ext. DL'!N11</f>
        <v>0</v>
      </c>
    </row>
  </sheetData>
  <mergeCells count="3">
    <mergeCell ref="A2:H2"/>
    <mergeCell ref="G4:H4"/>
    <mergeCell ref="G3:H3"/>
  </mergeCells>
  <pageMargins left="0.59055118110236227" right="0.59055118110236227" top="0.78" bottom="0.55118110236220474" header="0.43307086614173229" footer="0.24"/>
  <pageSetup paperSize="9" scale="80" fitToHeight="0" orientation="landscape" horizontalDpi="4294967292" r:id="rId1"/>
  <headerFooter alignWithMargins="0">
    <oddHeader>&amp;L&amp;"Arial,Fett"SOLL-IST-VERGLEICH &amp;"Arial,Standard"(Abrechnungsformblatt 2)&amp;C
&amp;"Arial,Fett"
&amp;RNÖ Wirtschafts- und Tourismusfonds
3109 St. Pölten, Landhausplatz 1, Haus 14</oddHeader>
    <oddFooter>&amp;L&amp;8Version 01&amp;C&amp;8Weitere Informationen finden Sie im Internet unter www.noe.gv.at&amp;R&amp;8RD 9-10 V 2.00
ab 06.12.2018
Seite &amp;P von &amp;N</oddFooter>
  </headerFooter>
  <ignoredErrors>
    <ignoredError sqref="H11"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K26"/>
  <sheetViews>
    <sheetView workbookViewId="0">
      <selection activeCell="A2" sqref="A2:G2"/>
    </sheetView>
  </sheetViews>
  <sheetFormatPr baseColWidth="10" defaultColWidth="11.42578125" defaultRowHeight="12.75" x14ac:dyDescent="0.2"/>
  <cols>
    <col min="1" max="1" width="31" bestFit="1" customWidth="1"/>
    <col min="2" max="2" width="16.5703125" customWidth="1"/>
    <col min="3" max="3" width="17.140625" customWidth="1"/>
    <col min="4" max="4" width="18.7109375" customWidth="1"/>
    <col min="5" max="5" width="20.7109375" customWidth="1"/>
    <col min="6" max="6" width="19.7109375" customWidth="1"/>
    <col min="7" max="7" width="16.28515625" customWidth="1"/>
    <col min="8" max="8" width="18.5703125" customWidth="1"/>
    <col min="9" max="9" width="65.28515625" customWidth="1"/>
    <col min="10" max="10" width="52" customWidth="1"/>
  </cols>
  <sheetData>
    <row r="1" spans="1:11" s="11" customFormat="1" ht="57.75" customHeight="1" thickBot="1" x14ac:dyDescent="0.25"/>
    <row r="2" spans="1:11" ht="34.15" customHeight="1" thickBot="1" x14ac:dyDescent="0.3">
      <c r="A2" s="525" t="s">
        <v>271</v>
      </c>
      <c r="B2" s="526"/>
      <c r="C2" s="526"/>
      <c r="D2" s="526"/>
      <c r="E2" s="526"/>
      <c r="F2" s="526"/>
      <c r="G2" s="527"/>
      <c r="H2" s="136"/>
      <c r="J2" s="137"/>
    </row>
    <row r="3" spans="1:11" ht="13.5" thickBot="1" x14ac:dyDescent="0.25">
      <c r="A3" s="139"/>
      <c r="B3" s="139"/>
      <c r="C3" s="141"/>
      <c r="D3" s="142"/>
      <c r="E3" s="138"/>
      <c r="F3" s="138"/>
      <c r="G3" s="138"/>
      <c r="H3" s="138"/>
      <c r="I3" s="138"/>
      <c r="J3" s="138"/>
    </row>
    <row r="4" spans="1:11" ht="16.5" thickBot="1" x14ac:dyDescent="0.25">
      <c r="A4" s="276" t="str">
        <f>Deckblatt!A12</f>
        <v>Durchführungszeitraum</v>
      </c>
      <c r="B4" s="277" t="str">
        <f>Deckblatt!B12</f>
        <v>Datum VON</v>
      </c>
      <c r="C4" s="317" t="s">
        <v>49</v>
      </c>
      <c r="D4" s="318" t="str">
        <f>Deckblatt!D12</f>
        <v>Datum BIS</v>
      </c>
      <c r="E4" s="140"/>
      <c r="F4" s="140"/>
      <c r="G4" s="140"/>
      <c r="H4" s="140"/>
      <c r="I4" s="140"/>
      <c r="J4" s="138"/>
    </row>
    <row r="5" spans="1:11" ht="18.75" customHeight="1" thickBot="1" x14ac:dyDescent="0.25">
      <c r="A5" s="278" t="s">
        <v>234</v>
      </c>
      <c r="B5" s="333" t="s">
        <v>257</v>
      </c>
      <c r="C5" s="138"/>
      <c r="D5" s="138"/>
      <c r="E5" s="138"/>
      <c r="F5" s="138"/>
      <c r="G5" s="138"/>
      <c r="H5" s="138"/>
      <c r="I5" s="138"/>
      <c r="J5" s="138"/>
    </row>
    <row r="6" spans="1:11" ht="16.5" thickBot="1" x14ac:dyDescent="0.25">
      <c r="A6" s="279" t="s">
        <v>261</v>
      </c>
      <c r="B6" s="316">
        <v>48</v>
      </c>
      <c r="C6" s="138"/>
      <c r="D6" s="138"/>
      <c r="E6" s="138"/>
      <c r="F6" s="138"/>
      <c r="G6" s="138"/>
      <c r="H6" s="138"/>
      <c r="I6" s="138"/>
      <c r="J6" s="138"/>
    </row>
    <row r="7" spans="1:11" ht="13.5" thickBot="1" x14ac:dyDescent="0.25">
      <c r="A7" s="139"/>
      <c r="B7" s="139"/>
      <c r="C7" s="138"/>
      <c r="D7" s="142"/>
      <c r="E7" s="138"/>
      <c r="F7" s="138"/>
      <c r="G7" s="138"/>
      <c r="H7" s="138"/>
      <c r="I7" s="138"/>
      <c r="J7" s="138"/>
    </row>
    <row r="8" spans="1:11" ht="18.75" customHeight="1" thickBot="1" x14ac:dyDescent="0.25">
      <c r="A8" s="143"/>
      <c r="B8" s="143"/>
      <c r="D8" s="530" t="s">
        <v>153</v>
      </c>
      <c r="E8" s="531"/>
      <c r="F8" s="531"/>
      <c r="G8" s="532"/>
      <c r="H8" s="144"/>
      <c r="I8" s="145"/>
      <c r="J8" s="146"/>
    </row>
    <row r="9" spans="1:11" ht="52.9" customHeight="1" x14ac:dyDescent="0.2">
      <c r="A9" s="147" t="s">
        <v>130</v>
      </c>
      <c r="B9" s="148" t="s">
        <v>158</v>
      </c>
      <c r="C9" s="149" t="s">
        <v>103</v>
      </c>
      <c r="D9" s="150" t="s">
        <v>100</v>
      </c>
      <c r="E9" s="151" t="s">
        <v>95</v>
      </c>
      <c r="F9" s="517" t="s">
        <v>101</v>
      </c>
      <c r="G9" s="518"/>
      <c r="H9" s="516"/>
    </row>
    <row r="10" spans="1:11" ht="33.75" x14ac:dyDescent="0.2">
      <c r="A10" s="152" t="s">
        <v>255</v>
      </c>
      <c r="B10" s="153" t="s">
        <v>256</v>
      </c>
      <c r="C10" s="153"/>
      <c r="D10" s="154" t="s">
        <v>159</v>
      </c>
      <c r="E10" s="155" t="s">
        <v>99</v>
      </c>
      <c r="F10" s="519" t="s">
        <v>94</v>
      </c>
      <c r="G10" s="520"/>
      <c r="H10" s="516"/>
    </row>
    <row r="11" spans="1:11" x14ac:dyDescent="0.2">
      <c r="A11" s="225" t="s">
        <v>132</v>
      </c>
      <c r="B11" s="156">
        <v>0</v>
      </c>
      <c r="C11" s="157">
        <f>B11*$B$6</f>
        <v>0</v>
      </c>
      <c r="D11" s="158">
        <v>0</v>
      </c>
      <c r="E11" s="159">
        <f>D11*$B$6</f>
        <v>0</v>
      </c>
      <c r="F11" s="528"/>
      <c r="G11" s="529"/>
      <c r="I11" s="160"/>
      <c r="J11" s="160"/>
      <c r="K11" s="160"/>
    </row>
    <row r="12" spans="1:11" x14ac:dyDescent="0.2">
      <c r="A12" s="161"/>
      <c r="B12" s="156"/>
      <c r="C12" s="157">
        <f t="shared" ref="C12:C25" si="0">B12*$B$6</f>
        <v>0</v>
      </c>
      <c r="D12" s="158">
        <v>0</v>
      </c>
      <c r="E12" s="159">
        <f t="shared" ref="E12:E25" si="1">D12*$B$6</f>
        <v>0</v>
      </c>
      <c r="F12" s="523"/>
      <c r="G12" s="524"/>
      <c r="I12" s="162"/>
      <c r="J12" s="163"/>
      <c r="K12" s="163"/>
    </row>
    <row r="13" spans="1:11" x14ac:dyDescent="0.2">
      <c r="A13" s="161"/>
      <c r="B13" s="156"/>
      <c r="C13" s="157">
        <f t="shared" si="0"/>
        <v>0</v>
      </c>
      <c r="D13" s="158">
        <v>0</v>
      </c>
      <c r="E13" s="159">
        <f t="shared" si="1"/>
        <v>0</v>
      </c>
      <c r="F13" s="523"/>
      <c r="G13" s="524"/>
    </row>
    <row r="14" spans="1:11" x14ac:dyDescent="0.2">
      <c r="A14" s="161"/>
      <c r="B14" s="156"/>
      <c r="C14" s="157">
        <f t="shared" si="0"/>
        <v>0</v>
      </c>
      <c r="D14" s="158">
        <v>0</v>
      </c>
      <c r="E14" s="159">
        <f t="shared" si="1"/>
        <v>0</v>
      </c>
      <c r="F14" s="523"/>
      <c r="G14" s="524"/>
    </row>
    <row r="15" spans="1:11" x14ac:dyDescent="0.2">
      <c r="A15" s="161"/>
      <c r="B15" s="156"/>
      <c r="C15" s="157">
        <f t="shared" si="0"/>
        <v>0</v>
      </c>
      <c r="D15" s="158">
        <v>0</v>
      </c>
      <c r="E15" s="159">
        <f t="shared" si="1"/>
        <v>0</v>
      </c>
      <c r="F15" s="523"/>
      <c r="G15" s="524"/>
    </row>
    <row r="16" spans="1:11" x14ac:dyDescent="0.2">
      <c r="A16" s="161"/>
      <c r="B16" s="156"/>
      <c r="C16" s="157">
        <f t="shared" si="0"/>
        <v>0</v>
      </c>
      <c r="D16" s="158">
        <v>0</v>
      </c>
      <c r="E16" s="159">
        <f t="shared" si="1"/>
        <v>0</v>
      </c>
      <c r="F16" s="523"/>
      <c r="G16" s="524"/>
    </row>
    <row r="17" spans="1:8" x14ac:dyDescent="0.2">
      <c r="A17" s="161"/>
      <c r="B17" s="156"/>
      <c r="C17" s="157">
        <f t="shared" si="0"/>
        <v>0</v>
      </c>
      <c r="D17" s="158">
        <v>0</v>
      </c>
      <c r="E17" s="159">
        <f t="shared" si="1"/>
        <v>0</v>
      </c>
      <c r="F17" s="523"/>
      <c r="G17" s="524"/>
    </row>
    <row r="18" spans="1:8" x14ac:dyDescent="0.2">
      <c r="A18" s="161"/>
      <c r="B18" s="156"/>
      <c r="C18" s="157">
        <f t="shared" si="0"/>
        <v>0</v>
      </c>
      <c r="D18" s="158">
        <v>0</v>
      </c>
      <c r="E18" s="159">
        <f t="shared" si="1"/>
        <v>0</v>
      </c>
      <c r="F18" s="523"/>
      <c r="G18" s="524"/>
    </row>
    <row r="19" spans="1:8" x14ac:dyDescent="0.2">
      <c r="A19" s="161"/>
      <c r="B19" s="156"/>
      <c r="C19" s="157">
        <f t="shared" si="0"/>
        <v>0</v>
      </c>
      <c r="D19" s="158">
        <v>0</v>
      </c>
      <c r="E19" s="159">
        <f t="shared" si="1"/>
        <v>0</v>
      </c>
      <c r="F19" s="523"/>
      <c r="G19" s="524"/>
    </row>
    <row r="20" spans="1:8" x14ac:dyDescent="0.2">
      <c r="A20" s="161"/>
      <c r="B20" s="156"/>
      <c r="C20" s="157">
        <f t="shared" si="0"/>
        <v>0</v>
      </c>
      <c r="D20" s="158">
        <v>0</v>
      </c>
      <c r="E20" s="159">
        <f t="shared" si="1"/>
        <v>0</v>
      </c>
      <c r="F20" s="523"/>
      <c r="G20" s="524"/>
    </row>
    <row r="21" spans="1:8" x14ac:dyDescent="0.2">
      <c r="A21" s="161"/>
      <c r="B21" s="156"/>
      <c r="C21" s="157">
        <f t="shared" si="0"/>
        <v>0</v>
      </c>
      <c r="D21" s="158">
        <v>0</v>
      </c>
      <c r="E21" s="159">
        <f t="shared" si="1"/>
        <v>0</v>
      </c>
      <c r="F21" s="523"/>
      <c r="G21" s="524"/>
    </row>
    <row r="22" spans="1:8" x14ac:dyDescent="0.2">
      <c r="A22" s="161"/>
      <c r="B22" s="156"/>
      <c r="C22" s="157">
        <f t="shared" si="0"/>
        <v>0</v>
      </c>
      <c r="D22" s="158">
        <v>0</v>
      </c>
      <c r="E22" s="159">
        <f t="shared" si="1"/>
        <v>0</v>
      </c>
      <c r="F22" s="523"/>
      <c r="G22" s="524"/>
    </row>
    <row r="23" spans="1:8" x14ac:dyDescent="0.2">
      <c r="A23" s="161"/>
      <c r="B23" s="156"/>
      <c r="C23" s="157">
        <f t="shared" si="0"/>
        <v>0</v>
      </c>
      <c r="D23" s="158">
        <v>0</v>
      </c>
      <c r="E23" s="159">
        <f t="shared" si="1"/>
        <v>0</v>
      </c>
      <c r="F23" s="523"/>
      <c r="G23" s="524"/>
    </row>
    <row r="24" spans="1:8" x14ac:dyDescent="0.2">
      <c r="A24" s="161"/>
      <c r="B24" s="156"/>
      <c r="C24" s="157">
        <f t="shared" si="0"/>
        <v>0</v>
      </c>
      <c r="D24" s="158">
        <v>0</v>
      </c>
      <c r="E24" s="159">
        <f t="shared" si="1"/>
        <v>0</v>
      </c>
      <c r="F24" s="523"/>
      <c r="G24" s="524"/>
    </row>
    <row r="25" spans="1:8" ht="13.5" thickBot="1" x14ac:dyDescent="0.25">
      <c r="A25" s="161"/>
      <c r="B25" s="156"/>
      <c r="C25" s="157">
        <f t="shared" si="0"/>
        <v>0</v>
      </c>
      <c r="D25" s="158">
        <v>0</v>
      </c>
      <c r="E25" s="159">
        <f t="shared" si="1"/>
        <v>0</v>
      </c>
      <c r="F25" s="523"/>
      <c r="G25" s="524"/>
    </row>
    <row r="26" spans="1:8" ht="13.5" thickBot="1" x14ac:dyDescent="0.25">
      <c r="A26" s="164" t="s">
        <v>84</v>
      </c>
      <c r="B26" s="226">
        <f>SUM(B11:B25)</f>
        <v>0</v>
      </c>
      <c r="C26" s="165">
        <f>SUM(C11:C25)</f>
        <v>0</v>
      </c>
      <c r="D26" s="130">
        <f>SUM(D11:D25)</f>
        <v>0</v>
      </c>
      <c r="E26" s="166">
        <f>SUM(E11:E25)</f>
        <v>0</v>
      </c>
      <c r="F26" s="521"/>
      <c r="G26" s="522"/>
      <c r="H26" s="167"/>
    </row>
  </sheetData>
  <protectedRanges>
    <protectedRange sqref="I12:J12" name="Bereich1_3"/>
  </protectedRanges>
  <mergeCells count="21">
    <mergeCell ref="A2:G2"/>
    <mergeCell ref="F12:G12"/>
    <mergeCell ref="F11:G11"/>
    <mergeCell ref="D8:G8"/>
    <mergeCell ref="F13:G13"/>
    <mergeCell ref="H9:H10"/>
    <mergeCell ref="F9:G9"/>
    <mergeCell ref="F10:G10"/>
    <mergeCell ref="F26:G26"/>
    <mergeCell ref="F25:G25"/>
    <mergeCell ref="F19:G19"/>
    <mergeCell ref="F15:G15"/>
    <mergeCell ref="F24:G24"/>
    <mergeCell ref="F21:G21"/>
    <mergeCell ref="F22:G22"/>
    <mergeCell ref="F23:G23"/>
    <mergeCell ref="F17:G17"/>
    <mergeCell ref="F18:G18"/>
    <mergeCell ref="F20:G20"/>
    <mergeCell ref="F14:G14"/>
    <mergeCell ref="F16:G16"/>
  </mergeCells>
  <pageMargins left="0.7" right="0.7" top="0.78740157499999996" bottom="0.78740157499999996"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O22"/>
  <sheetViews>
    <sheetView zoomScaleNormal="100" workbookViewId="0">
      <selection activeCell="A2" sqref="A2:G2"/>
    </sheetView>
  </sheetViews>
  <sheetFormatPr baseColWidth="10" defaultColWidth="11.42578125" defaultRowHeight="12.75" x14ac:dyDescent="0.2"/>
  <cols>
    <col min="1" max="1" width="16.85546875" customWidth="1"/>
    <col min="3" max="3" width="14.140625" bestFit="1" customWidth="1"/>
    <col min="4" max="4" width="21.28515625" bestFit="1" customWidth="1"/>
    <col min="5" max="5" width="50.85546875" customWidth="1"/>
    <col min="6" max="6" width="18.140625" customWidth="1"/>
    <col min="7" max="7" width="22.85546875" bestFit="1" customWidth="1"/>
    <col min="15" max="15" width="11.42578125" customWidth="1"/>
  </cols>
  <sheetData>
    <row r="1" spans="1:15" s="11" customFormat="1" ht="57.75" customHeight="1" x14ac:dyDescent="0.2">
      <c r="A1" s="509"/>
      <c r="B1" s="509"/>
      <c r="C1" s="509"/>
      <c r="D1" s="509"/>
      <c r="E1" s="509"/>
    </row>
    <row r="2" spans="1:15" s="118" customFormat="1" ht="20.25" customHeight="1" x14ac:dyDescent="0.25">
      <c r="A2" s="501" t="s">
        <v>157</v>
      </c>
      <c r="B2" s="501"/>
      <c r="C2" s="501"/>
      <c r="D2" s="501"/>
      <c r="E2" s="501"/>
      <c r="F2" s="501"/>
      <c r="G2" s="501"/>
      <c r="H2" s="117"/>
    </row>
    <row r="3" spans="1:15" s="118" customFormat="1" ht="10.5" customHeight="1" x14ac:dyDescent="0.25">
      <c r="A3" s="119"/>
      <c r="B3" s="119"/>
      <c r="C3" s="119"/>
      <c r="D3" s="119"/>
      <c r="E3" s="119"/>
      <c r="F3" s="119"/>
      <c r="G3" s="119"/>
      <c r="H3" s="117"/>
    </row>
    <row r="4" spans="1:15" s="118" customFormat="1" ht="15.75" x14ac:dyDescent="0.25">
      <c r="E4" s="250" t="s">
        <v>152</v>
      </c>
      <c r="F4" s="313" t="s">
        <v>229</v>
      </c>
      <c r="G4" s="313" t="s">
        <v>230</v>
      </c>
    </row>
    <row r="5" spans="1:15" s="118" customFormat="1" ht="16.5" thickBot="1" x14ac:dyDescent="0.3">
      <c r="A5" s="538" t="s">
        <v>156</v>
      </c>
      <c r="B5" s="538"/>
      <c r="C5" s="538"/>
      <c r="D5" s="538"/>
      <c r="E5" s="538"/>
      <c r="F5" s="24"/>
      <c r="G5" s="23"/>
    </row>
    <row r="6" spans="1:15" ht="30.75" customHeight="1" thickBot="1" x14ac:dyDescent="0.25">
      <c r="A6" s="540" t="s">
        <v>224</v>
      </c>
      <c r="B6" s="541"/>
      <c r="C6" s="542"/>
      <c r="D6" s="533" t="str">
        <f>'Abrechnung Personalkosten '!A11</f>
        <v>Max Mustermann</v>
      </c>
      <c r="E6" s="534"/>
      <c r="F6" s="251" t="s">
        <v>155</v>
      </c>
      <c r="G6" s="120"/>
      <c r="H6" s="23"/>
      <c r="L6" s="12"/>
      <c r="O6" s="121"/>
    </row>
    <row r="7" spans="1:15" x14ac:dyDescent="0.2">
      <c r="H7" s="23"/>
      <c r="L7" s="12"/>
      <c r="O7" s="121"/>
    </row>
    <row r="8" spans="1:15" ht="13.5" thickBot="1" x14ac:dyDescent="0.25">
      <c r="A8" s="535" t="s">
        <v>259</v>
      </c>
      <c r="B8" s="535"/>
      <c r="C8" s="535"/>
      <c r="D8" s="535"/>
      <c r="E8" s="535"/>
    </row>
    <row r="9" spans="1:15" ht="13.5" thickBot="1" x14ac:dyDescent="0.25">
      <c r="A9" s="122"/>
      <c r="D9" s="200">
        <v>24</v>
      </c>
      <c r="F9" s="543" t="s">
        <v>153</v>
      </c>
      <c r="G9" s="544"/>
    </row>
    <row r="10" spans="1:15" ht="26.25" thickBot="1" x14ac:dyDescent="0.25">
      <c r="A10" s="536" t="s">
        <v>93</v>
      </c>
      <c r="B10" s="537"/>
      <c r="C10" s="539" t="s">
        <v>158</v>
      </c>
      <c r="D10" s="537"/>
      <c r="E10" s="218" t="s">
        <v>42</v>
      </c>
      <c r="F10" s="221" t="s">
        <v>100</v>
      </c>
      <c r="G10" s="222" t="s">
        <v>101</v>
      </c>
    </row>
    <row r="11" spans="1:15" ht="26.25" thickBot="1" x14ac:dyDescent="0.25">
      <c r="A11" s="304" t="s">
        <v>96</v>
      </c>
      <c r="B11" s="219" t="s">
        <v>97</v>
      </c>
      <c r="C11" s="202" t="s">
        <v>185</v>
      </c>
      <c r="D11" s="202" t="s">
        <v>161</v>
      </c>
      <c r="E11" s="220" t="s">
        <v>136</v>
      </c>
      <c r="F11" s="223" t="s">
        <v>90</v>
      </c>
      <c r="G11" s="224" t="s">
        <v>102</v>
      </c>
    </row>
    <row r="12" spans="1:15" x14ac:dyDescent="0.2">
      <c r="A12" s="305">
        <v>2026</v>
      </c>
      <c r="B12" s="123">
        <v>46174</v>
      </c>
      <c r="C12" s="199">
        <v>0.33333333333333331</v>
      </c>
      <c r="D12" s="201">
        <f>C12*$D$9</f>
        <v>8</v>
      </c>
      <c r="E12" s="397" t="s">
        <v>92</v>
      </c>
      <c r="F12" s="124">
        <v>0</v>
      </c>
      <c r="G12" s="125"/>
    </row>
    <row r="13" spans="1:15" x14ac:dyDescent="0.2">
      <c r="A13" s="306"/>
      <c r="B13" s="126"/>
      <c r="C13" s="197"/>
      <c r="D13" s="201">
        <f t="shared" ref="D13:D21" si="0">C13*$D$9</f>
        <v>0</v>
      </c>
      <c r="E13" s="398"/>
      <c r="F13" s="127">
        <f>D13</f>
        <v>0</v>
      </c>
      <c r="G13" s="128"/>
    </row>
    <row r="14" spans="1:15" x14ac:dyDescent="0.2">
      <c r="A14" s="306"/>
      <c r="B14" s="126"/>
      <c r="C14" s="198"/>
      <c r="D14" s="201">
        <f t="shared" si="0"/>
        <v>0</v>
      </c>
      <c r="E14" s="398"/>
      <c r="F14" s="127">
        <v>0</v>
      </c>
      <c r="G14" s="128"/>
    </row>
    <row r="15" spans="1:15" x14ac:dyDescent="0.2">
      <c r="A15" s="306"/>
      <c r="B15" s="126"/>
      <c r="C15" s="198"/>
      <c r="D15" s="201">
        <f t="shared" si="0"/>
        <v>0</v>
      </c>
      <c r="E15" s="398"/>
      <c r="F15" s="127">
        <v>0</v>
      </c>
      <c r="G15" s="128"/>
    </row>
    <row r="16" spans="1:15" x14ac:dyDescent="0.2">
      <c r="A16" s="306"/>
      <c r="B16" s="126"/>
      <c r="C16" s="126"/>
      <c r="D16" s="201">
        <f t="shared" si="0"/>
        <v>0</v>
      </c>
      <c r="E16" s="398"/>
      <c r="F16" s="127">
        <v>0</v>
      </c>
      <c r="G16" s="128"/>
    </row>
    <row r="17" spans="1:7" x14ac:dyDescent="0.2">
      <c r="A17" s="306"/>
      <c r="B17" s="126"/>
      <c r="C17" s="126"/>
      <c r="D17" s="201">
        <f t="shared" si="0"/>
        <v>0</v>
      </c>
      <c r="E17" s="398"/>
      <c r="F17" s="127">
        <v>0</v>
      </c>
      <c r="G17" s="128"/>
    </row>
    <row r="18" spans="1:7" x14ac:dyDescent="0.2">
      <c r="A18" s="307"/>
      <c r="B18" s="129"/>
      <c r="C18" s="126"/>
      <c r="D18" s="201">
        <f t="shared" si="0"/>
        <v>0</v>
      </c>
      <c r="E18" s="398"/>
      <c r="F18" s="127">
        <v>0</v>
      </c>
      <c r="G18" s="128"/>
    </row>
    <row r="19" spans="1:7" x14ac:dyDescent="0.2">
      <c r="A19" s="307"/>
      <c r="B19" s="129"/>
      <c r="C19" s="126"/>
      <c r="D19" s="201">
        <f t="shared" si="0"/>
        <v>0</v>
      </c>
      <c r="E19" s="398"/>
      <c r="F19" s="127">
        <v>0</v>
      </c>
      <c r="G19" s="128"/>
    </row>
    <row r="20" spans="1:7" x14ac:dyDescent="0.2">
      <c r="A20" s="307"/>
      <c r="B20" s="129"/>
      <c r="C20" s="126"/>
      <c r="D20" s="201">
        <f t="shared" si="0"/>
        <v>0</v>
      </c>
      <c r="E20" s="398"/>
      <c r="F20" s="127">
        <v>0</v>
      </c>
      <c r="G20" s="128"/>
    </row>
    <row r="21" spans="1:7" ht="13.5" thickBot="1" x14ac:dyDescent="0.25">
      <c r="A21" s="306"/>
      <c r="B21" s="126"/>
      <c r="C21" s="126"/>
      <c r="D21" s="201">
        <f t="shared" si="0"/>
        <v>0</v>
      </c>
      <c r="E21" s="398"/>
      <c r="F21" s="127">
        <v>0</v>
      </c>
      <c r="G21" s="128"/>
    </row>
    <row r="22" spans="1:7" ht="26.25" thickBot="1" x14ac:dyDescent="0.25">
      <c r="A22" s="243"/>
      <c r="B22" s="244" t="s">
        <v>43</v>
      </c>
      <c r="C22" s="245">
        <f>SUM(C12:C21)</f>
        <v>0.33333333333333331</v>
      </c>
      <c r="D22" s="246">
        <f>SUM(D12:D21)</f>
        <v>8</v>
      </c>
      <c r="E22" s="249" t="s">
        <v>91</v>
      </c>
      <c r="F22" s="247">
        <f>SUM(F12:F21)</f>
        <v>0</v>
      </c>
      <c r="G22" s="248"/>
    </row>
  </sheetData>
  <sheetProtection insertRows="0"/>
  <mergeCells count="9">
    <mergeCell ref="D6:E6"/>
    <mergeCell ref="A1:E1"/>
    <mergeCell ref="A8:E8"/>
    <mergeCell ref="A10:B10"/>
    <mergeCell ref="A2:G2"/>
    <mergeCell ref="A5:E5"/>
    <mergeCell ref="C10:D10"/>
    <mergeCell ref="A6:C6"/>
    <mergeCell ref="F9:G9"/>
  </mergeCells>
  <pageMargins left="0.78740157499999996" right="0.68" top="0.6" bottom="0.984251969" header="0.4921259845" footer="0.4921259845"/>
  <pageSetup paperSize="9" scale="57"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'Drop&amp;Down Liste'!$A$60:$A$119</xm:f>
          </x14:formula1>
          <xm:sqref>G6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J17"/>
  <sheetViews>
    <sheetView zoomScaleNormal="100" workbookViewId="0">
      <selection activeCell="A2" sqref="A2:I2"/>
    </sheetView>
  </sheetViews>
  <sheetFormatPr baseColWidth="10" defaultColWidth="11.42578125" defaultRowHeight="12.75" x14ac:dyDescent="0.2"/>
  <cols>
    <col min="1" max="1" width="41.7109375" customWidth="1"/>
    <col min="2" max="2" width="21.28515625" bestFit="1" customWidth="1"/>
    <col min="3" max="3" width="40.5703125" customWidth="1"/>
    <col min="4" max="4" width="19" customWidth="1"/>
    <col min="5" max="5" width="22.85546875" customWidth="1"/>
    <col min="6" max="6" width="25" customWidth="1"/>
    <col min="7" max="7" width="20.85546875" customWidth="1"/>
    <col min="8" max="8" width="19.28515625" customWidth="1"/>
  </cols>
  <sheetData>
    <row r="1" spans="1:10" s="11" customFormat="1" ht="57.75" customHeight="1" x14ac:dyDescent="0.2"/>
    <row r="2" spans="1:10" ht="28.9" customHeight="1" x14ac:dyDescent="0.2">
      <c r="A2" s="501" t="s">
        <v>89</v>
      </c>
      <c r="B2" s="501"/>
      <c r="C2" s="501"/>
      <c r="D2" s="501"/>
      <c r="E2" s="501"/>
      <c r="F2" s="501"/>
      <c r="G2" s="501"/>
      <c r="H2" s="501"/>
      <c r="I2" s="501"/>
    </row>
    <row r="4" spans="1:10" ht="53.25" customHeight="1" x14ac:dyDescent="0.2">
      <c r="A4" s="546" t="s">
        <v>228</v>
      </c>
      <c r="B4" s="546"/>
      <c r="C4" s="546"/>
      <c r="D4" s="546"/>
      <c r="E4" s="546"/>
      <c r="F4" s="546"/>
      <c r="G4" s="546"/>
    </row>
    <row r="5" spans="1:10" ht="25.5" customHeight="1" thickBot="1" x14ac:dyDescent="0.25">
      <c r="A5" s="280" t="s">
        <v>260</v>
      </c>
      <c r="B5" s="281">
        <v>66.62</v>
      </c>
    </row>
    <row r="6" spans="1:10" ht="13.5" thickBot="1" x14ac:dyDescent="0.25">
      <c r="F6" s="543" t="s">
        <v>153</v>
      </c>
      <c r="G6" s="553"/>
      <c r="H6" s="553"/>
      <c r="I6" s="544"/>
    </row>
    <row r="7" spans="1:10" s="10" customFormat="1" ht="25.5" x14ac:dyDescent="0.2">
      <c r="A7" s="147" t="s">
        <v>206</v>
      </c>
      <c r="B7" s="203" t="s">
        <v>93</v>
      </c>
      <c r="C7" s="203" t="s">
        <v>105</v>
      </c>
      <c r="D7" s="204" t="s">
        <v>225</v>
      </c>
      <c r="E7" s="204" t="s">
        <v>27</v>
      </c>
      <c r="F7" s="334" t="s">
        <v>150</v>
      </c>
      <c r="G7" s="335" t="s">
        <v>104</v>
      </c>
      <c r="H7" s="517" t="s">
        <v>44</v>
      </c>
      <c r="I7" s="518"/>
    </row>
    <row r="8" spans="1:10" ht="26.25" thickBot="1" x14ac:dyDescent="0.25">
      <c r="A8" s="286"/>
      <c r="B8" s="205" t="s">
        <v>162</v>
      </c>
      <c r="C8" s="308" t="s">
        <v>136</v>
      </c>
      <c r="D8" s="287" t="s">
        <v>85</v>
      </c>
      <c r="E8" s="288" t="s">
        <v>86</v>
      </c>
      <c r="F8" s="336" t="s">
        <v>86</v>
      </c>
      <c r="G8" s="337" t="s">
        <v>86</v>
      </c>
      <c r="H8" s="547"/>
      <c r="I8" s="548"/>
    </row>
    <row r="9" spans="1:10" x14ac:dyDescent="0.2">
      <c r="A9" s="309" t="s">
        <v>226</v>
      </c>
      <c r="B9" s="310" t="s">
        <v>227</v>
      </c>
      <c r="C9" s="311" t="s">
        <v>107</v>
      </c>
      <c r="D9" s="339"/>
      <c r="E9" s="356">
        <f>D9*$B$5</f>
        <v>0</v>
      </c>
      <c r="F9" s="357">
        <f>E9-G9</f>
        <v>0</v>
      </c>
      <c r="G9" s="357">
        <f>D9*$B$5</f>
        <v>0</v>
      </c>
      <c r="H9" s="549"/>
      <c r="I9" s="550"/>
    </row>
    <row r="10" spans="1:10" x14ac:dyDescent="0.2">
      <c r="A10" s="169"/>
      <c r="B10" s="168"/>
      <c r="C10" s="311"/>
      <c r="D10" s="340"/>
      <c r="E10" s="358">
        <f>D10*$B$5</f>
        <v>0</v>
      </c>
      <c r="F10" s="357">
        <f>E10-G10</f>
        <v>0</v>
      </c>
      <c r="G10" s="357">
        <f>D10*$B$5</f>
        <v>0</v>
      </c>
      <c r="H10" s="549"/>
      <c r="I10" s="550"/>
    </row>
    <row r="11" spans="1:10" ht="13.5" thickBot="1" x14ac:dyDescent="0.25">
      <c r="A11" s="170"/>
      <c r="B11" s="171"/>
      <c r="C11" s="312"/>
      <c r="D11" s="340"/>
      <c r="E11" s="358">
        <f>D11*$B$5</f>
        <v>0</v>
      </c>
      <c r="F11" s="357">
        <f>E11-G11</f>
        <v>0</v>
      </c>
      <c r="G11" s="357">
        <f>D11*$B$5</f>
        <v>0</v>
      </c>
      <c r="H11" s="549"/>
      <c r="I11" s="550"/>
    </row>
    <row r="12" spans="1:10" ht="46.5" customHeight="1" thickBot="1" x14ac:dyDescent="0.25">
      <c r="A12" s="282" t="s">
        <v>84</v>
      </c>
      <c r="B12" s="545"/>
      <c r="C12" s="545"/>
      <c r="D12" s="283">
        <f>SUM(D9:D11)</f>
        <v>0</v>
      </c>
      <c r="E12" s="338">
        <f>SUM(E9:E11)</f>
        <v>0</v>
      </c>
      <c r="F12" s="284">
        <f>SUM(F9:F11)</f>
        <v>0</v>
      </c>
      <c r="G12" s="285">
        <f>SUM(G9:G11)</f>
        <v>0</v>
      </c>
      <c r="H12" s="551"/>
      <c r="I12" s="552"/>
      <c r="J12" s="172"/>
    </row>
    <row r="15" spans="1:10" x14ac:dyDescent="0.2">
      <c r="A15" s="109"/>
    </row>
    <row r="16" spans="1:10" x14ac:dyDescent="0.2">
      <c r="A16" s="109"/>
      <c r="B16" s="109"/>
    </row>
    <row r="17" spans="1:3" ht="37.9" customHeight="1" x14ac:dyDescent="0.2">
      <c r="A17" s="173"/>
      <c r="B17" s="173"/>
      <c r="C17" s="173"/>
    </row>
  </sheetData>
  <protectedRanges>
    <protectedRange sqref="G12 D9:F11" name="Bereich1_3"/>
  </protectedRanges>
  <mergeCells count="10">
    <mergeCell ref="A2:I2"/>
    <mergeCell ref="B12:C12"/>
    <mergeCell ref="A4:G4"/>
    <mergeCell ref="H7:I7"/>
    <mergeCell ref="H8:I8"/>
    <mergeCell ref="H9:I9"/>
    <mergeCell ref="H12:I12"/>
    <mergeCell ref="F6:I6"/>
    <mergeCell ref="H10:I10"/>
    <mergeCell ref="H11:I11"/>
  </mergeCells>
  <pageMargins left="0.7" right="0.7" top="0.78740157499999996" bottom="0.78740157499999996" header="0.3" footer="0.3"/>
  <pageSetup paperSize="9" scale="6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A1:X11"/>
  <sheetViews>
    <sheetView topLeftCell="F1" zoomScaleNormal="100" workbookViewId="0">
      <selection activeCell="A2" sqref="A2:S2"/>
    </sheetView>
  </sheetViews>
  <sheetFormatPr baseColWidth="10" defaultColWidth="11.42578125" defaultRowHeight="12.75" x14ac:dyDescent="0.2"/>
  <cols>
    <col min="1" max="1" width="7.28515625" style="13" customWidth="1"/>
    <col min="2" max="2" width="9.7109375" style="13" bestFit="1" customWidth="1"/>
    <col min="3" max="3" width="12" style="13" customWidth="1"/>
    <col min="4" max="4" width="14.5703125" style="13" customWidth="1"/>
    <col min="5" max="5" width="12" style="13" bestFit="1" customWidth="1"/>
    <col min="6" max="6" width="20.28515625" style="13" customWidth="1"/>
    <col min="7" max="8" width="22.42578125" style="13" customWidth="1"/>
    <col min="9" max="9" width="16.42578125" style="13" customWidth="1"/>
    <col min="10" max="10" width="13" style="13" customWidth="1"/>
    <col min="11" max="11" width="12.85546875" style="13" customWidth="1"/>
    <col min="12" max="12" width="15" style="13" customWidth="1"/>
    <col min="13" max="13" width="18.7109375" style="13" customWidth="1"/>
    <col min="14" max="14" width="14.140625" style="13" customWidth="1"/>
    <col min="15" max="15" width="16.28515625" style="13" customWidth="1"/>
    <col min="16" max="16" width="15.7109375" style="13" customWidth="1"/>
    <col min="17" max="17" width="11.85546875" style="13" customWidth="1"/>
    <col min="18" max="18" width="16" style="13" customWidth="1"/>
    <col min="19" max="19" width="52.28515625" style="13" customWidth="1"/>
    <col min="20" max="21" width="16.85546875" style="13" hidden="1" customWidth="1"/>
    <col min="22" max="23" width="6.140625" style="13" hidden="1" customWidth="1"/>
    <col min="24" max="24" width="0" style="13" hidden="1" customWidth="1"/>
    <col min="25" max="16384" width="11.42578125" style="13"/>
  </cols>
  <sheetData>
    <row r="1" spans="1:24" s="11" customFormat="1" ht="57.75" customHeight="1" x14ac:dyDescent="0.2">
      <c r="A1" s="509"/>
      <c r="B1" s="509"/>
      <c r="C1" s="509"/>
      <c r="D1" s="509"/>
      <c r="E1" s="509"/>
    </row>
    <row r="2" spans="1:24" customFormat="1" ht="28.15" customHeight="1" thickBot="1" x14ac:dyDescent="0.25">
      <c r="A2" s="501" t="s">
        <v>110</v>
      </c>
      <c r="B2" s="501"/>
      <c r="C2" s="501"/>
      <c r="D2" s="501"/>
      <c r="E2" s="501"/>
      <c r="F2" s="501"/>
      <c r="G2" s="501"/>
      <c r="H2" s="501"/>
      <c r="I2" s="501"/>
      <c r="J2" s="501"/>
      <c r="K2" s="501"/>
      <c r="L2" s="501"/>
      <c r="M2" s="501"/>
      <c r="N2" s="501"/>
      <c r="O2" s="501"/>
      <c r="P2" s="501"/>
      <c r="Q2" s="501"/>
      <c r="R2" s="501"/>
      <c r="S2" s="501"/>
    </row>
    <row r="3" spans="1:24" ht="15" customHeight="1" thickBot="1" x14ac:dyDescent="0.25">
      <c r="A3" s="557" t="s">
        <v>120</v>
      </c>
      <c r="B3" s="557"/>
      <c r="C3" s="557"/>
      <c r="D3" s="557"/>
      <c r="E3" s="557"/>
      <c r="F3" s="557"/>
      <c r="G3" s="295" t="str">
        <f>Deckblatt!B12</f>
        <v>Datum VON</v>
      </c>
      <c r="H3" s="295" t="s">
        <v>49</v>
      </c>
      <c r="I3" s="295" t="str">
        <f>Deckblatt!D12</f>
        <v>Datum BIS</v>
      </c>
      <c r="J3" s="228"/>
      <c r="K3" s="175"/>
      <c r="L3" s="175"/>
      <c r="M3" s="175"/>
      <c r="N3" s="175"/>
      <c r="O3" s="175"/>
      <c r="P3" s="175"/>
      <c r="Q3" s="558" t="s">
        <v>153</v>
      </c>
      <c r="R3" s="559"/>
      <c r="S3" s="560"/>
    </row>
    <row r="4" spans="1:24" s="15" customFormat="1" ht="71.25" customHeight="1" x14ac:dyDescent="0.2">
      <c r="A4" s="210" t="s">
        <v>62</v>
      </c>
      <c r="B4" s="206" t="s">
        <v>148</v>
      </c>
      <c r="C4" s="206" t="s">
        <v>109</v>
      </c>
      <c r="D4" s="206" t="s">
        <v>108</v>
      </c>
      <c r="E4" s="206" t="s">
        <v>63</v>
      </c>
      <c r="F4" s="206" t="s">
        <v>64</v>
      </c>
      <c r="G4" s="206" t="s">
        <v>65</v>
      </c>
      <c r="H4" s="206" t="s">
        <v>190</v>
      </c>
      <c r="I4" s="206" t="s">
        <v>188</v>
      </c>
      <c r="J4" s="206" t="s">
        <v>187</v>
      </c>
      <c r="K4" s="206" t="s">
        <v>200</v>
      </c>
      <c r="L4" s="206" t="s">
        <v>189</v>
      </c>
      <c r="M4" s="206" t="s">
        <v>202</v>
      </c>
      <c r="N4" s="206" t="s">
        <v>114</v>
      </c>
      <c r="O4" s="207" t="s">
        <v>204</v>
      </c>
      <c r="P4" s="213" t="s">
        <v>66</v>
      </c>
      <c r="Q4" s="176" t="s">
        <v>67</v>
      </c>
      <c r="R4" s="177" t="s">
        <v>68</v>
      </c>
      <c r="S4" s="178" t="s">
        <v>44</v>
      </c>
      <c r="T4" s="179" t="s">
        <v>170</v>
      </c>
      <c r="U4" s="179" t="s">
        <v>171</v>
      </c>
      <c r="V4" s="179"/>
      <c r="W4" s="179"/>
      <c r="X4" s="179" t="s">
        <v>172</v>
      </c>
    </row>
    <row r="5" spans="1:24" s="180" customFormat="1" ht="68.25" thickBot="1" x14ac:dyDescent="0.25">
      <c r="A5" s="214"/>
      <c r="B5" s="208" t="s">
        <v>69</v>
      </c>
      <c r="C5" s="208"/>
      <c r="D5" s="208"/>
      <c r="E5" s="208" t="s">
        <v>149</v>
      </c>
      <c r="F5" s="208" t="s">
        <v>70</v>
      </c>
      <c r="G5" s="208" t="s">
        <v>71</v>
      </c>
      <c r="H5" s="208" t="s">
        <v>173</v>
      </c>
      <c r="I5" s="208" t="s">
        <v>112</v>
      </c>
      <c r="J5" s="208" t="s">
        <v>113</v>
      </c>
      <c r="K5" s="208" t="s">
        <v>72</v>
      </c>
      <c r="L5" s="208" t="s">
        <v>201</v>
      </c>
      <c r="M5" s="208" t="s">
        <v>203</v>
      </c>
      <c r="N5" s="208" t="s">
        <v>111</v>
      </c>
      <c r="O5" s="209" t="s">
        <v>205</v>
      </c>
      <c r="P5" s="217" t="s">
        <v>115</v>
      </c>
      <c r="Q5" s="16" t="s">
        <v>73</v>
      </c>
      <c r="R5" s="396" t="s">
        <v>74</v>
      </c>
      <c r="S5" s="17" t="s">
        <v>75</v>
      </c>
      <c r="T5" s="13"/>
      <c r="U5" s="13"/>
    </row>
    <row r="6" spans="1:24" x14ac:dyDescent="0.2">
      <c r="A6" s="181"/>
      <c r="B6" s="182"/>
      <c r="C6" s="182"/>
      <c r="D6" s="182"/>
      <c r="E6" s="182"/>
      <c r="F6" s="183"/>
      <c r="G6" s="183"/>
      <c r="H6" s="183"/>
      <c r="I6" s="350">
        <v>0</v>
      </c>
      <c r="J6" s="351">
        <f>I6/1.2</f>
        <v>0</v>
      </c>
      <c r="K6" s="350">
        <v>0</v>
      </c>
      <c r="L6" s="351">
        <f>I6-K6</f>
        <v>0</v>
      </c>
      <c r="M6" s="352">
        <f>L6/1.2</f>
        <v>0</v>
      </c>
      <c r="N6" s="319">
        <f>'Instrumente Ausrüstung'!F7</f>
        <v>24</v>
      </c>
      <c r="O6" s="319">
        <f>'Instrumente Ausrüstung'!G7</f>
        <v>12</v>
      </c>
      <c r="P6" s="353">
        <f t="shared" ref="P6:P10" si="0">M6/N6*O6</f>
        <v>0</v>
      </c>
      <c r="Q6" s="354">
        <v>0</v>
      </c>
      <c r="R6" s="355">
        <f>P6-Q6</f>
        <v>0</v>
      </c>
      <c r="S6" s="188"/>
    </row>
    <row r="7" spans="1:24" x14ac:dyDescent="0.2">
      <c r="A7" s="189"/>
      <c r="B7" s="190"/>
      <c r="C7" s="190"/>
      <c r="D7" s="190"/>
      <c r="E7" s="190"/>
      <c r="F7" s="191"/>
      <c r="G7" s="191"/>
      <c r="H7" s="183"/>
      <c r="I7" s="350">
        <v>0</v>
      </c>
      <c r="J7" s="351">
        <f t="shared" ref="J7:J10" si="1">I7/1.2</f>
        <v>0</v>
      </c>
      <c r="K7" s="350">
        <v>0</v>
      </c>
      <c r="L7" s="351">
        <v>0</v>
      </c>
      <c r="M7" s="352">
        <f t="shared" ref="M7:M10" si="2">L7/1.2</f>
        <v>0</v>
      </c>
      <c r="N7" s="319">
        <v>24</v>
      </c>
      <c r="O7" s="319">
        <v>24</v>
      </c>
      <c r="P7" s="353">
        <f t="shared" si="0"/>
        <v>0</v>
      </c>
      <c r="Q7" s="354">
        <v>0</v>
      </c>
      <c r="R7" s="355">
        <f>P7-Q7</f>
        <v>0</v>
      </c>
      <c r="S7" s="192"/>
    </row>
    <row r="8" spans="1:24" x14ac:dyDescent="0.2">
      <c r="A8" s="189"/>
      <c r="B8" s="190"/>
      <c r="C8" s="190"/>
      <c r="D8" s="190"/>
      <c r="E8" s="190"/>
      <c r="F8" s="191"/>
      <c r="G8" s="191"/>
      <c r="H8" s="183"/>
      <c r="I8" s="350">
        <v>0</v>
      </c>
      <c r="J8" s="351">
        <f t="shared" si="1"/>
        <v>0</v>
      </c>
      <c r="K8" s="350">
        <v>0</v>
      </c>
      <c r="L8" s="351">
        <v>0</v>
      </c>
      <c r="M8" s="352">
        <f t="shared" si="2"/>
        <v>0</v>
      </c>
      <c r="N8" s="319">
        <v>24</v>
      </c>
      <c r="O8" s="319">
        <v>24</v>
      </c>
      <c r="P8" s="353">
        <f t="shared" si="0"/>
        <v>0</v>
      </c>
      <c r="Q8" s="354">
        <v>0</v>
      </c>
      <c r="R8" s="355">
        <f t="shared" ref="R8:R10" si="3">P8-Q8</f>
        <v>0</v>
      </c>
      <c r="S8" s="192"/>
    </row>
    <row r="9" spans="1:24" x14ac:dyDescent="0.2">
      <c r="A9" s="189"/>
      <c r="B9" s="190"/>
      <c r="C9" s="190"/>
      <c r="D9" s="190"/>
      <c r="E9" s="190"/>
      <c r="F9" s="191"/>
      <c r="G9" s="191"/>
      <c r="H9" s="183"/>
      <c r="I9" s="350">
        <v>0</v>
      </c>
      <c r="J9" s="351">
        <f t="shared" si="1"/>
        <v>0</v>
      </c>
      <c r="K9" s="350">
        <v>0</v>
      </c>
      <c r="L9" s="351">
        <v>0</v>
      </c>
      <c r="M9" s="352">
        <f t="shared" si="2"/>
        <v>0</v>
      </c>
      <c r="N9" s="319">
        <v>24</v>
      </c>
      <c r="O9" s="319">
        <v>24</v>
      </c>
      <c r="P9" s="353">
        <f t="shared" si="0"/>
        <v>0</v>
      </c>
      <c r="Q9" s="354">
        <v>0</v>
      </c>
      <c r="R9" s="355">
        <f t="shared" si="3"/>
        <v>0</v>
      </c>
      <c r="S9" s="192"/>
    </row>
    <row r="10" spans="1:24" ht="13.5" thickBot="1" x14ac:dyDescent="0.25">
      <c r="A10" s="189"/>
      <c r="B10" s="190"/>
      <c r="C10" s="190"/>
      <c r="D10" s="190"/>
      <c r="E10" s="190"/>
      <c r="F10" s="191"/>
      <c r="G10" s="191"/>
      <c r="H10" s="183"/>
      <c r="I10" s="350">
        <v>0</v>
      </c>
      <c r="J10" s="351">
        <f t="shared" si="1"/>
        <v>0</v>
      </c>
      <c r="K10" s="350">
        <v>0</v>
      </c>
      <c r="L10" s="351">
        <v>0</v>
      </c>
      <c r="M10" s="352">
        <f t="shared" si="2"/>
        <v>0</v>
      </c>
      <c r="N10" s="319">
        <v>24</v>
      </c>
      <c r="O10" s="319">
        <v>24</v>
      </c>
      <c r="P10" s="353">
        <f t="shared" si="0"/>
        <v>0</v>
      </c>
      <c r="Q10" s="354">
        <v>0</v>
      </c>
      <c r="R10" s="355">
        <f t="shared" si="3"/>
        <v>0</v>
      </c>
      <c r="S10" s="192"/>
    </row>
    <row r="11" spans="1:24" ht="26.25" customHeight="1" thickBot="1" x14ac:dyDescent="0.25">
      <c r="A11" s="554" t="s">
        <v>84</v>
      </c>
      <c r="B11" s="555"/>
      <c r="C11" s="555"/>
      <c r="D11" s="555"/>
      <c r="E11" s="555"/>
      <c r="F11" s="555"/>
      <c r="G11" s="555"/>
      <c r="H11" s="556"/>
      <c r="I11" s="289">
        <f>SUM(I6:I10)</f>
        <v>0</v>
      </c>
      <c r="J11" s="289">
        <f>SUM(J6:J10)</f>
        <v>0</v>
      </c>
      <c r="K11" s="289">
        <f>SUM(K6:K10)</f>
        <v>0</v>
      </c>
      <c r="L11" s="289">
        <f>SUM(L6:L10)</f>
        <v>0</v>
      </c>
      <c r="M11" s="289">
        <f>SUM(M6:M10)</f>
        <v>0</v>
      </c>
      <c r="N11" s="289"/>
      <c r="O11" s="290"/>
      <c r="P11" s="291">
        <f>SUM(P6:P10)</f>
        <v>0</v>
      </c>
      <c r="Q11" s="292">
        <f>SUM(Q6:Q10)</f>
        <v>0</v>
      </c>
      <c r="R11" s="293">
        <f>SUM(R6:R10)</f>
        <v>0</v>
      </c>
      <c r="S11" s="294"/>
    </row>
  </sheetData>
  <mergeCells count="5">
    <mergeCell ref="A11:H11"/>
    <mergeCell ref="A2:S2"/>
    <mergeCell ref="A3:F3"/>
    <mergeCell ref="A1:E1"/>
    <mergeCell ref="Q3:S3"/>
  </mergeCells>
  <dataValidations count="1">
    <dataValidation type="list" allowBlank="1" showInputMessage="1" showErrorMessage="1" sqref="H6:H10" xr:uid="{00000000-0002-0000-0E00-000000000000}">
      <formula1>$U$4:$X$4</formula1>
    </dataValidation>
  </dataValidations>
  <pageMargins left="0.47244094488188981" right="0.39370078740157483" top="0.73" bottom="0.48" header="0.39370078740157483" footer="0.23"/>
  <pageSetup paperSize="9" scale="61" fitToHeight="0" orientation="landscape" horizontalDpi="4294967292" r:id="rId1"/>
  <headerFooter alignWithMargins="0">
    <oddHeader>&amp;L&amp;"Arial,Fett"RECHNUNGSAUFSTELLUNG&amp;"Arial,Standard" (Abrechnungsformblatt 1)&amp;C
&amp;"Arial,Fett"ORIGINALE samt Zahlungsnachweisen sind beizulegen!&amp;RNÖ Wirtschafts- und Tourismusfonds, 
3109 St. Pölten, Landhausplatz 1, Haus 14</oddHeader>
    <oddFooter>&amp;L&amp;8Version 01&amp;C&amp;8Weitere Informationen finden Sie im Internet unter www.noe.gv.at &amp;R&amp;8RD 9-10 V 2.00
ab 06.12.2018
Seite &amp;P von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1000000}">
          <x14:formula1>
            <xm:f>'Drop&amp;Down Liste'!$A$2:$A$8</xm:f>
          </x14:formula1>
          <xm:sqref>N6:N10</xm:sqref>
        </x14:dataValidation>
        <x14:dataValidation type="list" allowBlank="1" showInputMessage="1" showErrorMessage="1" xr:uid="{00000000-0002-0000-0E00-000002000000}">
          <x14:formula1>
            <xm:f>'Drop&amp;Down Liste'!$A$11:$A$46</xm:f>
          </x14:formula1>
          <xm:sqref>O6:O10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A1:T11"/>
  <sheetViews>
    <sheetView zoomScaleNormal="100" workbookViewId="0">
      <selection activeCell="A2" sqref="A2:O2"/>
    </sheetView>
  </sheetViews>
  <sheetFormatPr baseColWidth="10" defaultColWidth="11.42578125" defaultRowHeight="12.75" x14ac:dyDescent="0.2"/>
  <cols>
    <col min="1" max="1" width="9.7109375" style="13" customWidth="1"/>
    <col min="2" max="2" width="9.7109375" style="13" bestFit="1" customWidth="1"/>
    <col min="3" max="3" width="13" style="13" bestFit="1" customWidth="1"/>
    <col min="4" max="4" width="13.7109375" style="13" customWidth="1"/>
    <col min="5" max="5" width="13.28515625" style="13" customWidth="1"/>
    <col min="6" max="6" width="32.140625" style="13" customWidth="1"/>
    <col min="7" max="7" width="22.42578125" style="13" customWidth="1"/>
    <col min="8" max="8" width="13.7109375" style="13" customWidth="1"/>
    <col min="9" max="9" width="13" style="13" customWidth="1"/>
    <col min="10" max="10" width="12.85546875" style="13" customWidth="1"/>
    <col min="11" max="11" width="15.140625" style="13" customWidth="1"/>
    <col min="12" max="12" width="17.42578125" style="13" customWidth="1"/>
    <col min="13" max="13" width="16.140625" style="13" customWidth="1"/>
    <col min="14" max="14" width="16" style="13" customWidth="1"/>
    <col min="15" max="15" width="33.5703125" style="13" customWidth="1"/>
    <col min="16" max="16" width="16.85546875" style="13" customWidth="1"/>
    <col min="17" max="17" width="6.140625" style="13" hidden="1" customWidth="1"/>
    <col min="18" max="18" width="0" style="13" hidden="1" customWidth="1"/>
    <col min="19" max="16384" width="11.42578125" style="13"/>
  </cols>
  <sheetData>
    <row r="1" spans="1:20" s="11" customFormat="1" ht="57.75" customHeight="1" x14ac:dyDescent="0.2"/>
    <row r="2" spans="1:20" customFormat="1" ht="20.25" customHeight="1" thickBot="1" x14ac:dyDescent="0.25">
      <c r="A2" s="472" t="s">
        <v>87</v>
      </c>
      <c r="B2" s="472"/>
      <c r="C2" s="472"/>
      <c r="D2" s="472"/>
      <c r="E2" s="472"/>
      <c r="F2" s="472"/>
      <c r="G2" s="472"/>
      <c r="H2" s="472"/>
      <c r="I2" s="472"/>
      <c r="J2" s="472"/>
      <c r="K2" s="472"/>
      <c r="L2" s="472"/>
      <c r="M2" s="472"/>
      <c r="N2" s="472"/>
      <c r="O2" s="472"/>
    </row>
    <row r="3" spans="1:20" ht="15" customHeight="1" thickBot="1" x14ac:dyDescent="0.25">
      <c r="A3" s="557" t="s">
        <v>120</v>
      </c>
      <c r="B3" s="557"/>
      <c r="C3" s="557"/>
      <c r="D3" s="557"/>
      <c r="E3" s="557"/>
      <c r="F3" s="557"/>
      <c r="G3" s="295" t="str">
        <f>Deckblatt!B12</f>
        <v>Datum VON</v>
      </c>
      <c r="H3" s="174" t="s">
        <v>49</v>
      </c>
      <c r="I3" s="295" t="str">
        <f>Deckblatt!D12</f>
        <v>Datum BIS</v>
      </c>
      <c r="J3" s="175"/>
      <c r="M3" s="558" t="s">
        <v>153</v>
      </c>
      <c r="N3" s="559"/>
      <c r="O3" s="560"/>
    </row>
    <row r="4" spans="1:20" s="15" customFormat="1" ht="71.25" customHeight="1" x14ac:dyDescent="0.2">
      <c r="A4" s="210" t="s">
        <v>62</v>
      </c>
      <c r="B4" s="206" t="s">
        <v>148</v>
      </c>
      <c r="C4" s="206" t="s">
        <v>109</v>
      </c>
      <c r="D4" s="206" t="s">
        <v>108</v>
      </c>
      <c r="E4" s="206" t="s">
        <v>63</v>
      </c>
      <c r="F4" s="206" t="s">
        <v>64</v>
      </c>
      <c r="G4" s="206" t="s">
        <v>65</v>
      </c>
      <c r="H4" s="206" t="s">
        <v>188</v>
      </c>
      <c r="I4" s="206" t="s">
        <v>187</v>
      </c>
      <c r="J4" s="206" t="s">
        <v>200</v>
      </c>
      <c r="K4" s="206" t="s">
        <v>198</v>
      </c>
      <c r="L4" s="206" t="s">
        <v>66</v>
      </c>
      <c r="M4" s="176" t="s">
        <v>67</v>
      </c>
      <c r="N4" s="177" t="s">
        <v>68</v>
      </c>
      <c r="O4" s="178" t="s">
        <v>44</v>
      </c>
    </row>
    <row r="5" spans="1:20" s="180" customFormat="1" ht="84" customHeight="1" thickBot="1" x14ac:dyDescent="0.25">
      <c r="A5" s="214"/>
      <c r="B5" s="208" t="s">
        <v>69</v>
      </c>
      <c r="C5" s="208"/>
      <c r="D5" s="208"/>
      <c r="E5" s="208" t="s">
        <v>149</v>
      </c>
      <c r="F5" s="208" t="s">
        <v>70</v>
      </c>
      <c r="G5" s="208" t="s">
        <v>71</v>
      </c>
      <c r="H5" s="208" t="s">
        <v>112</v>
      </c>
      <c r="I5" s="208" t="s">
        <v>113</v>
      </c>
      <c r="J5" s="208" t="s">
        <v>72</v>
      </c>
      <c r="K5" s="208" t="s">
        <v>199</v>
      </c>
      <c r="L5" s="208" t="s">
        <v>151</v>
      </c>
      <c r="M5" s="16" t="s">
        <v>73</v>
      </c>
      <c r="N5" s="396" t="s">
        <v>74</v>
      </c>
      <c r="O5" s="17" t="s">
        <v>75</v>
      </c>
      <c r="P5" s="13"/>
      <c r="Q5" s="13"/>
      <c r="R5" s="13"/>
      <c r="S5" s="13"/>
      <c r="T5" s="13"/>
    </row>
    <row r="6" spans="1:20" x14ac:dyDescent="0.2">
      <c r="A6" s="181"/>
      <c r="B6" s="182"/>
      <c r="C6" s="182"/>
      <c r="D6" s="182"/>
      <c r="E6" s="182"/>
      <c r="F6" s="183"/>
      <c r="G6" s="183"/>
      <c r="H6" s="184">
        <v>0</v>
      </c>
      <c r="I6" s="185">
        <f>H6/1.2</f>
        <v>0</v>
      </c>
      <c r="J6" s="184">
        <v>0</v>
      </c>
      <c r="K6" s="185">
        <f>H6-J6</f>
        <v>0</v>
      </c>
      <c r="L6" s="193">
        <f>K6/1.2</f>
        <v>0</v>
      </c>
      <c r="M6" s="186">
        <f>IF(H6-J6=K6,0,IF(H6-J6&lt;K6,J6/1.2,IF(H6-J6&gt;K6,0)))</f>
        <v>0</v>
      </c>
      <c r="N6" s="187">
        <f>L6-M6</f>
        <v>0</v>
      </c>
      <c r="O6" s="188"/>
    </row>
    <row r="7" spans="1:20" x14ac:dyDescent="0.2">
      <c r="A7" s="189"/>
      <c r="B7" s="190"/>
      <c r="C7" s="190"/>
      <c r="D7" s="190"/>
      <c r="E7" s="190"/>
      <c r="F7" s="191"/>
      <c r="G7" s="191"/>
      <c r="H7" s="184">
        <v>0</v>
      </c>
      <c r="I7" s="185">
        <f t="shared" ref="I7:I10" si="0">H7/1.2</f>
        <v>0</v>
      </c>
      <c r="J7" s="184">
        <v>0</v>
      </c>
      <c r="K7" s="185">
        <f t="shared" ref="K7:K10" si="1">H7-J7</f>
        <v>0</v>
      </c>
      <c r="L7" s="193">
        <f t="shared" ref="L7:L10" si="2">K7/1.2</f>
        <v>0</v>
      </c>
      <c r="M7" s="186">
        <f t="shared" ref="M7:M10" si="3">IF(H7-J7=K7,0,IF(H7-J7&lt;K7,J7/1.2,IF(H7-J7&gt;K7,0)))</f>
        <v>0</v>
      </c>
      <c r="N7" s="194">
        <f>L7-M7</f>
        <v>0</v>
      </c>
      <c r="O7" s="192"/>
    </row>
    <row r="8" spans="1:20" x14ac:dyDescent="0.2">
      <c r="A8" s="189"/>
      <c r="B8" s="190"/>
      <c r="C8" s="190"/>
      <c r="D8" s="190"/>
      <c r="E8" s="190"/>
      <c r="F8" s="191"/>
      <c r="G8" s="191"/>
      <c r="H8" s="184">
        <v>0</v>
      </c>
      <c r="I8" s="185">
        <f t="shared" si="0"/>
        <v>0</v>
      </c>
      <c r="J8" s="184">
        <v>0</v>
      </c>
      <c r="K8" s="185">
        <f t="shared" si="1"/>
        <v>0</v>
      </c>
      <c r="L8" s="193">
        <f t="shared" si="2"/>
        <v>0</v>
      </c>
      <c r="M8" s="186">
        <f t="shared" si="3"/>
        <v>0</v>
      </c>
      <c r="N8" s="194">
        <f>L8-M8</f>
        <v>0</v>
      </c>
      <c r="O8" s="192"/>
    </row>
    <row r="9" spans="1:20" x14ac:dyDescent="0.2">
      <c r="A9" s="189"/>
      <c r="B9" s="190"/>
      <c r="C9" s="190"/>
      <c r="D9" s="190"/>
      <c r="E9" s="190"/>
      <c r="F9" s="191"/>
      <c r="G9" s="191"/>
      <c r="H9" s="184">
        <v>0</v>
      </c>
      <c r="I9" s="185">
        <f t="shared" si="0"/>
        <v>0</v>
      </c>
      <c r="J9" s="184">
        <v>0</v>
      </c>
      <c r="K9" s="185">
        <f t="shared" si="1"/>
        <v>0</v>
      </c>
      <c r="L9" s="193">
        <f t="shared" si="2"/>
        <v>0</v>
      </c>
      <c r="M9" s="186">
        <f t="shared" si="3"/>
        <v>0</v>
      </c>
      <c r="N9" s="194">
        <f>L9-M9</f>
        <v>0</v>
      </c>
      <c r="O9" s="192"/>
    </row>
    <row r="10" spans="1:20" ht="13.5" thickBot="1" x14ac:dyDescent="0.25">
      <c r="A10" s="189"/>
      <c r="B10" s="190"/>
      <c r="C10" s="190"/>
      <c r="D10" s="190"/>
      <c r="E10" s="190"/>
      <c r="F10" s="191"/>
      <c r="G10" s="191"/>
      <c r="H10" s="184">
        <v>0</v>
      </c>
      <c r="I10" s="185">
        <f t="shared" si="0"/>
        <v>0</v>
      </c>
      <c r="J10" s="184">
        <v>0</v>
      </c>
      <c r="K10" s="185">
        <f t="shared" si="1"/>
        <v>0</v>
      </c>
      <c r="L10" s="193">
        <f t="shared" si="2"/>
        <v>0</v>
      </c>
      <c r="M10" s="186">
        <f t="shared" si="3"/>
        <v>0</v>
      </c>
      <c r="N10" s="194">
        <f>L10-M10</f>
        <v>0</v>
      </c>
      <c r="O10" s="192"/>
    </row>
    <row r="11" spans="1:20" s="300" customFormat="1" ht="30.6" customHeight="1" thickBot="1" x14ac:dyDescent="0.25">
      <c r="A11" s="554" t="s">
        <v>84</v>
      </c>
      <c r="B11" s="555"/>
      <c r="C11" s="555"/>
      <c r="D11" s="555"/>
      <c r="E11" s="555"/>
      <c r="F11" s="555"/>
      <c r="G11" s="556"/>
      <c r="H11" s="289">
        <f t="shared" ref="H11:N11" si="4">SUM(H6:H10)</f>
        <v>0</v>
      </c>
      <c r="I11" s="289">
        <f t="shared" si="4"/>
        <v>0</v>
      </c>
      <c r="J11" s="289">
        <f t="shared" si="4"/>
        <v>0</v>
      </c>
      <c r="K11" s="289">
        <f t="shared" si="4"/>
        <v>0</v>
      </c>
      <c r="L11" s="296">
        <f t="shared" si="4"/>
        <v>0</v>
      </c>
      <c r="M11" s="297">
        <f t="shared" si="4"/>
        <v>0</v>
      </c>
      <c r="N11" s="298">
        <f t="shared" si="4"/>
        <v>0</v>
      </c>
      <c r="O11" s="299"/>
    </row>
  </sheetData>
  <mergeCells count="4">
    <mergeCell ref="A2:O2"/>
    <mergeCell ref="A3:F3"/>
    <mergeCell ref="A11:G11"/>
    <mergeCell ref="M3:O3"/>
  </mergeCells>
  <pageMargins left="0.47244094488188981" right="0.39370078740157483" top="0.73" bottom="0.48" header="0.39370078740157483" footer="0.23"/>
  <pageSetup paperSize="9" scale="61" fitToHeight="0" orientation="landscape" horizontalDpi="4294967292" r:id="rId1"/>
  <headerFooter alignWithMargins="0">
    <oddHeader>&amp;L&amp;"Arial,Fett"RECHNUNGSAUFSTELLUNG&amp;"Arial,Standard" (Abrechnungsformblatt 1)&amp;C
&amp;"Arial,Fett"ORIGINALE samt Zahlungsnachweisen sind beizulegen!&amp;RNÖ Wirtschafts- und Tourismusfonds, 
3109 St. Pölten, Landhausplatz 1, Haus 14</oddHeader>
    <oddFooter>&amp;L&amp;8Version 01&amp;C&amp;8Weitere Informationen finden Sie im Internet unter www.noe.gv.at &amp;R&amp;8RD 9-10 V 2.00
ab 06.12.2018
Seite &amp;P von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B97D5-23A8-4F2B-B56F-AC99BA7FC204}">
  <sheetPr>
    <tabColor rgb="FF0070C0"/>
    <pageSetUpPr fitToPage="1"/>
  </sheetPr>
  <dimension ref="A1:T21"/>
  <sheetViews>
    <sheetView zoomScale="85" zoomScaleNormal="85" workbookViewId="0">
      <selection activeCell="A2" sqref="A2:O2"/>
    </sheetView>
  </sheetViews>
  <sheetFormatPr baseColWidth="10" defaultColWidth="11.42578125" defaultRowHeight="12.75" x14ac:dyDescent="0.2"/>
  <cols>
    <col min="1" max="1" width="9.7109375" style="13" customWidth="1"/>
    <col min="2" max="2" width="9.7109375" style="13" bestFit="1" customWidth="1"/>
    <col min="3" max="3" width="13" style="13" bestFit="1" customWidth="1"/>
    <col min="4" max="4" width="13.7109375" style="13" customWidth="1"/>
    <col min="5" max="5" width="13.28515625" style="13" customWidth="1"/>
    <col min="6" max="6" width="32.140625" style="13" customWidth="1"/>
    <col min="7" max="7" width="22.42578125" style="13" customWidth="1"/>
    <col min="8" max="8" width="13.7109375" style="13" customWidth="1"/>
    <col min="9" max="9" width="13" style="13" customWidth="1"/>
    <col min="10" max="10" width="12.85546875" style="13" customWidth="1"/>
    <col min="11" max="11" width="15.140625" style="13" customWidth="1"/>
    <col min="12" max="12" width="17.42578125" style="13" customWidth="1"/>
    <col min="13" max="13" width="16.140625" style="13" customWidth="1"/>
    <col min="14" max="14" width="16" style="13" customWidth="1"/>
    <col min="15" max="15" width="33.5703125" style="13" customWidth="1"/>
    <col min="16" max="16" width="16.85546875" style="13" customWidth="1"/>
    <col min="17" max="17" width="6.140625" style="13" hidden="1" customWidth="1"/>
    <col min="18" max="18" width="0" style="13" hidden="1" customWidth="1"/>
    <col min="19" max="16384" width="11.42578125" style="13"/>
  </cols>
  <sheetData>
    <row r="1" spans="1:20" s="11" customFormat="1" ht="57.75" customHeight="1" x14ac:dyDescent="0.2"/>
    <row r="2" spans="1:20" customFormat="1" ht="20.25" customHeight="1" thickBot="1" x14ac:dyDescent="0.25">
      <c r="A2" s="472" t="s">
        <v>262</v>
      </c>
      <c r="B2" s="472"/>
      <c r="C2" s="472"/>
      <c r="D2" s="472"/>
      <c r="E2" s="472"/>
      <c r="F2" s="472"/>
      <c r="G2" s="472"/>
      <c r="H2" s="472"/>
      <c r="I2" s="472"/>
      <c r="J2" s="472"/>
      <c r="K2" s="472"/>
      <c r="L2" s="472"/>
      <c r="M2" s="472"/>
      <c r="N2" s="472"/>
      <c r="O2" s="472"/>
    </row>
    <row r="3" spans="1:20" ht="15" customHeight="1" thickBot="1" x14ac:dyDescent="0.25">
      <c r="A3" s="557" t="s">
        <v>120</v>
      </c>
      <c r="B3" s="557"/>
      <c r="C3" s="557"/>
      <c r="D3" s="557"/>
      <c r="E3" s="557"/>
      <c r="F3" s="557"/>
      <c r="G3" s="295" t="str">
        <f>Deckblatt!B12</f>
        <v>Datum VON</v>
      </c>
      <c r="H3" s="174" t="s">
        <v>49</v>
      </c>
      <c r="I3" s="295" t="str">
        <f>Deckblatt!D12</f>
        <v>Datum BIS</v>
      </c>
      <c r="J3" s="175"/>
      <c r="M3" s="558" t="s">
        <v>153</v>
      </c>
      <c r="N3" s="559"/>
      <c r="O3" s="560"/>
    </row>
    <row r="4" spans="1:20" s="15" customFormat="1" ht="71.25" customHeight="1" x14ac:dyDescent="0.2">
      <c r="A4" s="210" t="s">
        <v>62</v>
      </c>
      <c r="B4" s="206" t="s">
        <v>148</v>
      </c>
      <c r="C4" s="206" t="s">
        <v>109</v>
      </c>
      <c r="D4" s="206" t="s">
        <v>108</v>
      </c>
      <c r="E4" s="206" t="s">
        <v>63</v>
      </c>
      <c r="F4" s="206" t="s">
        <v>64</v>
      </c>
      <c r="G4" s="206" t="s">
        <v>65</v>
      </c>
      <c r="H4" s="206" t="s">
        <v>188</v>
      </c>
      <c r="I4" s="206" t="s">
        <v>187</v>
      </c>
      <c r="J4" s="206" t="s">
        <v>200</v>
      </c>
      <c r="K4" s="206" t="s">
        <v>198</v>
      </c>
      <c r="L4" s="206" t="s">
        <v>66</v>
      </c>
      <c r="M4" s="176" t="s">
        <v>67</v>
      </c>
      <c r="N4" s="177" t="s">
        <v>68</v>
      </c>
      <c r="O4" s="178" t="s">
        <v>44</v>
      </c>
    </row>
    <row r="5" spans="1:20" s="180" customFormat="1" ht="84" customHeight="1" thickBot="1" x14ac:dyDescent="0.25">
      <c r="A5" s="214"/>
      <c r="B5" s="208" t="s">
        <v>69</v>
      </c>
      <c r="C5" s="208"/>
      <c r="D5" s="208"/>
      <c r="E5" s="208" t="s">
        <v>149</v>
      </c>
      <c r="F5" s="208"/>
      <c r="G5" s="208" t="s">
        <v>263</v>
      </c>
      <c r="H5" s="208" t="s">
        <v>112</v>
      </c>
      <c r="I5" s="208" t="s">
        <v>113</v>
      </c>
      <c r="J5" s="208" t="s">
        <v>72</v>
      </c>
      <c r="K5" s="208" t="s">
        <v>199</v>
      </c>
      <c r="L5" s="208" t="s">
        <v>151</v>
      </c>
      <c r="M5" s="16" t="s">
        <v>73</v>
      </c>
      <c r="N5" s="396" t="s">
        <v>74</v>
      </c>
      <c r="O5" s="17" t="s">
        <v>75</v>
      </c>
      <c r="P5" s="13"/>
      <c r="Q5" s="13"/>
      <c r="R5" s="13"/>
      <c r="S5" s="13"/>
      <c r="T5" s="13"/>
    </row>
    <row r="6" spans="1:20" x14ac:dyDescent="0.2">
      <c r="A6" s="181"/>
      <c r="B6" s="182"/>
      <c r="C6" s="182"/>
      <c r="D6" s="182"/>
      <c r="E6" s="182"/>
      <c r="F6" s="183"/>
      <c r="G6" s="183"/>
      <c r="H6" s="184">
        <v>0</v>
      </c>
      <c r="I6" s="185">
        <f>H6/1.2</f>
        <v>0</v>
      </c>
      <c r="J6" s="184">
        <v>0</v>
      </c>
      <c r="K6" s="185">
        <f>H6-J6</f>
        <v>0</v>
      </c>
      <c r="L6" s="193">
        <f>K6/1.2</f>
        <v>0</v>
      </c>
      <c r="M6" s="186">
        <f>IF(H6-J6=K6,0,IF(H6-J6&lt;K6,J6/1.2,IF(H6-J6&gt;K6,0)))</f>
        <v>0</v>
      </c>
      <c r="N6" s="187">
        <f>L6-M6</f>
        <v>0</v>
      </c>
      <c r="O6" s="188"/>
    </row>
    <row r="7" spans="1:20" x14ac:dyDescent="0.2">
      <c r="A7" s="181"/>
      <c r="B7" s="182"/>
      <c r="C7" s="182"/>
      <c r="D7" s="182"/>
      <c r="E7" s="182"/>
      <c r="F7" s="183"/>
      <c r="G7" s="183"/>
      <c r="H7" s="184">
        <v>0</v>
      </c>
      <c r="I7" s="185">
        <f t="shared" ref="I7:I16" si="0">H7/1.2</f>
        <v>0</v>
      </c>
      <c r="J7" s="184">
        <v>0</v>
      </c>
      <c r="K7" s="185">
        <f t="shared" ref="K7:K16" si="1">H7-J7</f>
        <v>0</v>
      </c>
      <c r="L7" s="193">
        <f t="shared" ref="L7:L16" si="2">K7/1.2</f>
        <v>0</v>
      </c>
      <c r="M7" s="186">
        <f t="shared" ref="M7:M16" si="3">IF(H7-J7=K7,0,IF(H7-J7&lt;K7,J7/1.2,IF(H7-J7&gt;K7,0)))</f>
        <v>0</v>
      </c>
      <c r="N7" s="194">
        <f t="shared" ref="N7:N16" si="4">L7-M7</f>
        <v>0</v>
      </c>
      <c r="O7" s="188"/>
    </row>
    <row r="8" spans="1:20" x14ac:dyDescent="0.2">
      <c r="A8" s="181"/>
      <c r="B8" s="182"/>
      <c r="C8" s="182"/>
      <c r="D8" s="182"/>
      <c r="E8" s="182"/>
      <c r="F8" s="183"/>
      <c r="G8" s="183"/>
      <c r="H8" s="184">
        <v>0</v>
      </c>
      <c r="I8" s="185">
        <f t="shared" si="0"/>
        <v>0</v>
      </c>
      <c r="J8" s="184">
        <v>0</v>
      </c>
      <c r="K8" s="185">
        <f t="shared" si="1"/>
        <v>0</v>
      </c>
      <c r="L8" s="193">
        <f t="shared" si="2"/>
        <v>0</v>
      </c>
      <c r="M8" s="186">
        <f t="shared" si="3"/>
        <v>0</v>
      </c>
      <c r="N8" s="194">
        <f t="shared" si="4"/>
        <v>0</v>
      </c>
      <c r="O8" s="188"/>
    </row>
    <row r="9" spans="1:20" x14ac:dyDescent="0.2">
      <c r="A9" s="181"/>
      <c r="B9" s="182"/>
      <c r="C9" s="182"/>
      <c r="D9" s="182"/>
      <c r="E9" s="182"/>
      <c r="F9" s="183"/>
      <c r="G9" s="183"/>
      <c r="H9" s="184">
        <v>0</v>
      </c>
      <c r="I9" s="185">
        <f t="shared" si="0"/>
        <v>0</v>
      </c>
      <c r="J9" s="184">
        <v>0</v>
      </c>
      <c r="K9" s="185">
        <f t="shared" si="1"/>
        <v>0</v>
      </c>
      <c r="L9" s="193">
        <f t="shared" si="2"/>
        <v>0</v>
      </c>
      <c r="M9" s="186">
        <f t="shared" si="3"/>
        <v>0</v>
      </c>
      <c r="N9" s="194">
        <f t="shared" si="4"/>
        <v>0</v>
      </c>
      <c r="O9" s="188"/>
    </row>
    <row r="10" spans="1:20" x14ac:dyDescent="0.2">
      <c r="A10" s="181"/>
      <c r="B10" s="182"/>
      <c r="C10" s="182"/>
      <c r="D10" s="182"/>
      <c r="E10" s="182"/>
      <c r="F10" s="183"/>
      <c r="G10" s="183"/>
      <c r="H10" s="184">
        <v>0</v>
      </c>
      <c r="I10" s="185">
        <f t="shared" si="0"/>
        <v>0</v>
      </c>
      <c r="J10" s="184">
        <v>0</v>
      </c>
      <c r="K10" s="185">
        <f t="shared" si="1"/>
        <v>0</v>
      </c>
      <c r="L10" s="193">
        <f t="shared" si="2"/>
        <v>0</v>
      </c>
      <c r="M10" s="186">
        <f t="shared" si="3"/>
        <v>0</v>
      </c>
      <c r="N10" s="194">
        <f t="shared" si="4"/>
        <v>0</v>
      </c>
      <c r="O10" s="188"/>
    </row>
    <row r="11" spans="1:20" x14ac:dyDescent="0.2">
      <c r="A11" s="181"/>
      <c r="B11" s="182"/>
      <c r="C11" s="182"/>
      <c r="D11" s="182"/>
      <c r="E11" s="182"/>
      <c r="F11" s="183"/>
      <c r="G11" s="183"/>
      <c r="H11" s="184">
        <v>0</v>
      </c>
      <c r="I11" s="185">
        <f t="shared" si="0"/>
        <v>0</v>
      </c>
      <c r="J11" s="184">
        <v>0</v>
      </c>
      <c r="K11" s="185">
        <f t="shared" si="1"/>
        <v>0</v>
      </c>
      <c r="L11" s="193">
        <f t="shared" si="2"/>
        <v>0</v>
      </c>
      <c r="M11" s="186">
        <f t="shared" si="3"/>
        <v>0</v>
      </c>
      <c r="N11" s="194">
        <f t="shared" si="4"/>
        <v>0</v>
      </c>
      <c r="O11" s="188"/>
    </row>
    <row r="12" spans="1:20" x14ac:dyDescent="0.2">
      <c r="A12" s="181"/>
      <c r="B12" s="182"/>
      <c r="C12" s="182"/>
      <c r="D12" s="182"/>
      <c r="E12" s="182"/>
      <c r="F12" s="183"/>
      <c r="G12" s="183"/>
      <c r="H12" s="184">
        <v>0</v>
      </c>
      <c r="I12" s="185">
        <f t="shared" si="0"/>
        <v>0</v>
      </c>
      <c r="J12" s="184">
        <v>0</v>
      </c>
      <c r="K12" s="185">
        <f t="shared" si="1"/>
        <v>0</v>
      </c>
      <c r="L12" s="193">
        <f t="shared" si="2"/>
        <v>0</v>
      </c>
      <c r="M12" s="186">
        <f t="shared" si="3"/>
        <v>0</v>
      </c>
      <c r="N12" s="194">
        <f t="shared" si="4"/>
        <v>0</v>
      </c>
      <c r="O12" s="188"/>
    </row>
    <row r="13" spans="1:20" x14ac:dyDescent="0.2">
      <c r="A13" s="181"/>
      <c r="B13" s="182"/>
      <c r="C13" s="182"/>
      <c r="D13" s="182"/>
      <c r="E13" s="182"/>
      <c r="F13" s="183"/>
      <c r="G13" s="183"/>
      <c r="H13" s="184">
        <v>0</v>
      </c>
      <c r="I13" s="185">
        <f t="shared" si="0"/>
        <v>0</v>
      </c>
      <c r="J13" s="184">
        <v>0</v>
      </c>
      <c r="K13" s="185">
        <f t="shared" si="1"/>
        <v>0</v>
      </c>
      <c r="L13" s="193">
        <f t="shared" si="2"/>
        <v>0</v>
      </c>
      <c r="M13" s="186">
        <f t="shared" si="3"/>
        <v>0</v>
      </c>
      <c r="N13" s="194">
        <f t="shared" si="4"/>
        <v>0</v>
      </c>
      <c r="O13" s="188"/>
    </row>
    <row r="14" spans="1:20" x14ac:dyDescent="0.2">
      <c r="A14" s="181"/>
      <c r="B14" s="182"/>
      <c r="C14" s="182"/>
      <c r="D14" s="182"/>
      <c r="E14" s="182"/>
      <c r="F14" s="183"/>
      <c r="G14" s="183"/>
      <c r="H14" s="184">
        <v>0</v>
      </c>
      <c r="I14" s="185">
        <f t="shared" si="0"/>
        <v>0</v>
      </c>
      <c r="J14" s="184">
        <v>0</v>
      </c>
      <c r="K14" s="185">
        <f t="shared" si="1"/>
        <v>0</v>
      </c>
      <c r="L14" s="193">
        <f t="shared" si="2"/>
        <v>0</v>
      </c>
      <c r="M14" s="186">
        <f t="shared" si="3"/>
        <v>0</v>
      </c>
      <c r="N14" s="194">
        <f t="shared" si="4"/>
        <v>0</v>
      </c>
      <c r="O14" s="188"/>
    </row>
    <row r="15" spans="1:20" x14ac:dyDescent="0.2">
      <c r="A15" s="181"/>
      <c r="B15" s="182"/>
      <c r="C15" s="182"/>
      <c r="D15" s="182"/>
      <c r="E15" s="182"/>
      <c r="F15" s="183"/>
      <c r="G15" s="183"/>
      <c r="H15" s="184">
        <v>0</v>
      </c>
      <c r="I15" s="185">
        <f t="shared" si="0"/>
        <v>0</v>
      </c>
      <c r="J15" s="184">
        <v>0</v>
      </c>
      <c r="K15" s="185">
        <f t="shared" si="1"/>
        <v>0</v>
      </c>
      <c r="L15" s="193">
        <f t="shared" si="2"/>
        <v>0</v>
      </c>
      <c r="M15" s="186">
        <f t="shared" si="3"/>
        <v>0</v>
      </c>
      <c r="N15" s="194">
        <f t="shared" si="4"/>
        <v>0</v>
      </c>
      <c r="O15" s="188"/>
    </row>
    <row r="16" spans="1:20" x14ac:dyDescent="0.2">
      <c r="A16" s="181"/>
      <c r="B16" s="182"/>
      <c r="C16" s="182"/>
      <c r="D16" s="182"/>
      <c r="E16" s="182"/>
      <c r="F16" s="183"/>
      <c r="G16" s="183"/>
      <c r="H16" s="184">
        <v>0</v>
      </c>
      <c r="I16" s="185">
        <f t="shared" si="0"/>
        <v>0</v>
      </c>
      <c r="J16" s="184">
        <v>0</v>
      </c>
      <c r="K16" s="185">
        <f t="shared" si="1"/>
        <v>0</v>
      </c>
      <c r="L16" s="193">
        <f t="shared" si="2"/>
        <v>0</v>
      </c>
      <c r="M16" s="186">
        <f t="shared" si="3"/>
        <v>0</v>
      </c>
      <c r="N16" s="194">
        <f t="shared" si="4"/>
        <v>0</v>
      </c>
      <c r="O16" s="188"/>
    </row>
    <row r="17" spans="1:15" x14ac:dyDescent="0.2">
      <c r="A17" s="189"/>
      <c r="B17" s="190"/>
      <c r="C17" s="190"/>
      <c r="D17" s="190"/>
      <c r="E17" s="190"/>
      <c r="F17" s="191"/>
      <c r="G17" s="191"/>
      <c r="H17" s="184">
        <v>0</v>
      </c>
      <c r="I17" s="185">
        <f t="shared" ref="I17:I20" si="5">H17/1.2</f>
        <v>0</v>
      </c>
      <c r="J17" s="184">
        <v>0</v>
      </c>
      <c r="K17" s="185">
        <f t="shared" ref="K17:K20" si="6">H17-J17</f>
        <v>0</v>
      </c>
      <c r="L17" s="193">
        <f t="shared" ref="L17:L20" si="7">K17/1.2</f>
        <v>0</v>
      </c>
      <c r="M17" s="186">
        <f t="shared" ref="M17:M20" si="8">IF(H17-J17=K17,0,IF(H17-J17&lt;K17,J17/1.2,IF(H17-J17&gt;K17,0)))</f>
        <v>0</v>
      </c>
      <c r="N17" s="194">
        <f>L17-M17</f>
        <v>0</v>
      </c>
      <c r="O17" s="192"/>
    </row>
    <row r="18" spans="1:15" x14ac:dyDescent="0.2">
      <c r="A18" s="189"/>
      <c r="B18" s="190"/>
      <c r="C18" s="190"/>
      <c r="D18" s="190"/>
      <c r="E18" s="190"/>
      <c r="F18" s="191"/>
      <c r="G18" s="191"/>
      <c r="H18" s="184">
        <v>0</v>
      </c>
      <c r="I18" s="185">
        <f t="shared" si="5"/>
        <v>0</v>
      </c>
      <c r="J18" s="184">
        <v>0</v>
      </c>
      <c r="K18" s="185">
        <f t="shared" si="6"/>
        <v>0</v>
      </c>
      <c r="L18" s="193">
        <f t="shared" si="7"/>
        <v>0</v>
      </c>
      <c r="M18" s="186">
        <f t="shared" si="8"/>
        <v>0</v>
      </c>
      <c r="N18" s="194">
        <f>L18-M18</f>
        <v>0</v>
      </c>
      <c r="O18" s="192"/>
    </row>
    <row r="19" spans="1:15" x14ac:dyDescent="0.2">
      <c r="A19" s="189"/>
      <c r="B19" s="190"/>
      <c r="C19" s="190"/>
      <c r="D19" s="190"/>
      <c r="E19" s="190"/>
      <c r="F19" s="191"/>
      <c r="G19" s="191"/>
      <c r="H19" s="184">
        <v>0</v>
      </c>
      <c r="I19" s="185">
        <f t="shared" si="5"/>
        <v>0</v>
      </c>
      <c r="J19" s="184">
        <v>0</v>
      </c>
      <c r="K19" s="185">
        <f t="shared" si="6"/>
        <v>0</v>
      </c>
      <c r="L19" s="193">
        <f t="shared" si="7"/>
        <v>0</v>
      </c>
      <c r="M19" s="186">
        <f t="shared" si="8"/>
        <v>0</v>
      </c>
      <c r="N19" s="194">
        <f>L19-M19</f>
        <v>0</v>
      </c>
      <c r="O19" s="192"/>
    </row>
    <row r="20" spans="1:15" ht="13.5" thickBot="1" x14ac:dyDescent="0.25">
      <c r="A20" s="189"/>
      <c r="B20" s="190"/>
      <c r="C20" s="190"/>
      <c r="D20" s="190"/>
      <c r="E20" s="190"/>
      <c r="F20" s="191"/>
      <c r="G20" s="191"/>
      <c r="H20" s="184">
        <v>0</v>
      </c>
      <c r="I20" s="185">
        <f t="shared" si="5"/>
        <v>0</v>
      </c>
      <c r="J20" s="184">
        <v>0</v>
      </c>
      <c r="K20" s="185">
        <f t="shared" si="6"/>
        <v>0</v>
      </c>
      <c r="L20" s="193">
        <f t="shared" si="7"/>
        <v>0</v>
      </c>
      <c r="M20" s="186">
        <f t="shared" si="8"/>
        <v>0</v>
      </c>
      <c r="N20" s="194">
        <f>L20-M20</f>
        <v>0</v>
      </c>
      <c r="O20" s="192"/>
    </row>
    <row r="21" spans="1:15" s="300" customFormat="1" ht="30.6" customHeight="1" thickBot="1" x14ac:dyDescent="0.25">
      <c r="A21" s="554" t="s">
        <v>84</v>
      </c>
      <c r="B21" s="555"/>
      <c r="C21" s="555"/>
      <c r="D21" s="555"/>
      <c r="E21" s="555"/>
      <c r="F21" s="555"/>
      <c r="G21" s="556"/>
      <c r="H21" s="289">
        <f t="shared" ref="H21:N21" si="9">SUM(H6:H20)</f>
        <v>0</v>
      </c>
      <c r="I21" s="289">
        <f t="shared" si="9"/>
        <v>0</v>
      </c>
      <c r="J21" s="289">
        <f t="shared" si="9"/>
        <v>0</v>
      </c>
      <c r="K21" s="289">
        <f t="shared" si="9"/>
        <v>0</v>
      </c>
      <c r="L21" s="296">
        <f t="shared" si="9"/>
        <v>0</v>
      </c>
      <c r="M21" s="297">
        <f t="shared" si="9"/>
        <v>0</v>
      </c>
      <c r="N21" s="298">
        <f t="shared" si="9"/>
        <v>0</v>
      </c>
      <c r="O21" s="299"/>
    </row>
  </sheetData>
  <mergeCells count="4">
    <mergeCell ref="A2:O2"/>
    <mergeCell ref="A3:F3"/>
    <mergeCell ref="M3:O3"/>
    <mergeCell ref="A21:G21"/>
  </mergeCells>
  <pageMargins left="0.47244094488188981" right="0.39370078740157483" top="0.73" bottom="0.48" header="0.39370078740157483" footer="0.23"/>
  <pageSetup paperSize="9" scale="61" fitToHeight="0" orientation="landscape" horizontalDpi="4294967292" r:id="rId1"/>
  <headerFooter alignWithMargins="0">
    <oddHeader>&amp;L&amp;"Arial,Fett"RECHNUNGSAUFSTELLUNG&amp;"Arial,Standard" (Abrechnungsformblatt 1)&amp;C
&amp;"Arial,Fett"ORIGINALE samt Zahlungsnachweisen sind beizulegen!&amp;RNÖ Wirtschafts- und Tourismusfonds, 
3109 St. Pölten, Landhausplatz 1, Haus 14</oddHeader>
    <oddFooter>&amp;L&amp;8Version 01&amp;C&amp;8Weitere Informationen finden Sie im Internet unter www.noe.gv.at &amp;R&amp;8RD 9-10 V 2.00
ab 06.12.2018
Seite &amp;P von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19"/>
  <sheetViews>
    <sheetView topLeftCell="A93" workbookViewId="0">
      <selection activeCell="B73" sqref="B73"/>
    </sheetView>
  </sheetViews>
  <sheetFormatPr baseColWidth="10" defaultColWidth="11.5703125" defaultRowHeight="12.75" x14ac:dyDescent="0.2"/>
  <cols>
    <col min="1" max="16384" width="11.5703125" style="13"/>
  </cols>
  <sheetData>
    <row r="1" spans="1:2" x14ac:dyDescent="0.2">
      <c r="A1" s="228" t="s">
        <v>195</v>
      </c>
      <c r="B1" s="228"/>
    </row>
    <row r="2" spans="1:2" x14ac:dyDescent="0.2">
      <c r="A2" s="13">
        <v>12</v>
      </c>
      <c r="B2" s="13" t="s">
        <v>168</v>
      </c>
    </row>
    <row r="3" spans="1:2" x14ac:dyDescent="0.2">
      <c r="A3" s="13">
        <f>2*12</f>
        <v>24</v>
      </c>
      <c r="B3" s="13" t="s">
        <v>167</v>
      </c>
    </row>
    <row r="4" spans="1:2" x14ac:dyDescent="0.2">
      <c r="A4" s="13">
        <f>3*12</f>
        <v>36</v>
      </c>
      <c r="B4" s="13" t="s">
        <v>169</v>
      </c>
    </row>
    <row r="5" spans="1:2" x14ac:dyDescent="0.2">
      <c r="A5" s="13">
        <f>4*12</f>
        <v>48</v>
      </c>
      <c r="B5" s="13" t="s">
        <v>166</v>
      </c>
    </row>
    <row r="6" spans="1:2" x14ac:dyDescent="0.2">
      <c r="A6" s="13">
        <f>5*12</f>
        <v>60</v>
      </c>
      <c r="B6" s="13" t="s">
        <v>165</v>
      </c>
    </row>
    <row r="7" spans="1:2" x14ac:dyDescent="0.2">
      <c r="A7" s="13">
        <f>8*12</f>
        <v>96</v>
      </c>
      <c r="B7" s="13" t="s">
        <v>192</v>
      </c>
    </row>
    <row r="8" spans="1:2" x14ac:dyDescent="0.2">
      <c r="A8" s="13">
        <f>10*12</f>
        <v>120</v>
      </c>
      <c r="B8" s="13" t="s">
        <v>164</v>
      </c>
    </row>
    <row r="10" spans="1:2" x14ac:dyDescent="0.2">
      <c r="A10" s="13" t="s">
        <v>197</v>
      </c>
    </row>
    <row r="11" spans="1:2" x14ac:dyDescent="0.2">
      <c r="A11" s="13">
        <v>1</v>
      </c>
    </row>
    <row r="12" spans="1:2" x14ac:dyDescent="0.2">
      <c r="A12" s="13">
        <v>2</v>
      </c>
    </row>
    <row r="13" spans="1:2" x14ac:dyDescent="0.2">
      <c r="A13" s="13">
        <v>3</v>
      </c>
    </row>
    <row r="14" spans="1:2" x14ac:dyDescent="0.2">
      <c r="A14" s="13">
        <v>4</v>
      </c>
    </row>
    <row r="15" spans="1:2" x14ac:dyDescent="0.2">
      <c r="A15" s="13">
        <v>5</v>
      </c>
    </row>
    <row r="16" spans="1:2" x14ac:dyDescent="0.2">
      <c r="A16" s="13">
        <v>6</v>
      </c>
    </row>
    <row r="17" spans="1:1" x14ac:dyDescent="0.2">
      <c r="A17" s="13">
        <v>7</v>
      </c>
    </row>
    <row r="18" spans="1:1" x14ac:dyDescent="0.2">
      <c r="A18" s="13">
        <v>8</v>
      </c>
    </row>
    <row r="19" spans="1:1" x14ac:dyDescent="0.2">
      <c r="A19" s="13">
        <v>9</v>
      </c>
    </row>
    <row r="20" spans="1:1" x14ac:dyDescent="0.2">
      <c r="A20" s="13">
        <v>10</v>
      </c>
    </row>
    <row r="21" spans="1:1" x14ac:dyDescent="0.2">
      <c r="A21" s="13">
        <v>11</v>
      </c>
    </row>
    <row r="22" spans="1:1" x14ac:dyDescent="0.2">
      <c r="A22" s="13">
        <v>12</v>
      </c>
    </row>
    <row r="23" spans="1:1" x14ac:dyDescent="0.2">
      <c r="A23" s="13">
        <v>13</v>
      </c>
    </row>
    <row r="24" spans="1:1" x14ac:dyDescent="0.2">
      <c r="A24" s="13">
        <v>14</v>
      </c>
    </row>
    <row r="25" spans="1:1" x14ac:dyDescent="0.2">
      <c r="A25" s="13">
        <v>15</v>
      </c>
    </row>
    <row r="26" spans="1:1" x14ac:dyDescent="0.2">
      <c r="A26" s="13">
        <v>16</v>
      </c>
    </row>
    <row r="27" spans="1:1" x14ac:dyDescent="0.2">
      <c r="A27" s="13">
        <v>17</v>
      </c>
    </row>
    <row r="28" spans="1:1" x14ac:dyDescent="0.2">
      <c r="A28" s="13">
        <v>18</v>
      </c>
    </row>
    <row r="29" spans="1:1" x14ac:dyDescent="0.2">
      <c r="A29" s="13">
        <v>19</v>
      </c>
    </row>
    <row r="30" spans="1:1" x14ac:dyDescent="0.2">
      <c r="A30" s="13">
        <v>20</v>
      </c>
    </row>
    <row r="31" spans="1:1" x14ac:dyDescent="0.2">
      <c r="A31" s="13">
        <v>21</v>
      </c>
    </row>
    <row r="32" spans="1:1" x14ac:dyDescent="0.2">
      <c r="A32" s="13">
        <v>22</v>
      </c>
    </row>
    <row r="33" spans="1:1" x14ac:dyDescent="0.2">
      <c r="A33" s="13">
        <v>23</v>
      </c>
    </row>
    <row r="34" spans="1:1" x14ac:dyDescent="0.2">
      <c r="A34" s="13">
        <v>24</v>
      </c>
    </row>
    <row r="35" spans="1:1" x14ac:dyDescent="0.2">
      <c r="A35" s="13">
        <v>25</v>
      </c>
    </row>
    <row r="36" spans="1:1" x14ac:dyDescent="0.2">
      <c r="A36" s="13">
        <v>26</v>
      </c>
    </row>
    <row r="37" spans="1:1" x14ac:dyDescent="0.2">
      <c r="A37" s="13">
        <v>27</v>
      </c>
    </row>
    <row r="38" spans="1:1" x14ac:dyDescent="0.2">
      <c r="A38" s="13">
        <v>28</v>
      </c>
    </row>
    <row r="39" spans="1:1" x14ac:dyDescent="0.2">
      <c r="A39" s="13">
        <v>29</v>
      </c>
    </row>
    <row r="40" spans="1:1" x14ac:dyDescent="0.2">
      <c r="A40" s="13">
        <v>30</v>
      </c>
    </row>
    <row r="41" spans="1:1" x14ac:dyDescent="0.2">
      <c r="A41" s="13">
        <v>31</v>
      </c>
    </row>
    <row r="42" spans="1:1" x14ac:dyDescent="0.2">
      <c r="A42" s="13">
        <v>32</v>
      </c>
    </row>
    <row r="43" spans="1:1" x14ac:dyDescent="0.2">
      <c r="A43" s="13">
        <v>33</v>
      </c>
    </row>
    <row r="44" spans="1:1" x14ac:dyDescent="0.2">
      <c r="A44" s="13">
        <v>34</v>
      </c>
    </row>
    <row r="45" spans="1:1" x14ac:dyDescent="0.2">
      <c r="A45" s="13">
        <v>35</v>
      </c>
    </row>
    <row r="46" spans="1:1" x14ac:dyDescent="0.2">
      <c r="A46" s="13">
        <v>36</v>
      </c>
    </row>
    <row r="49" spans="1:1" x14ac:dyDescent="0.2">
      <c r="A49" s="13" t="s">
        <v>209</v>
      </c>
    </row>
    <row r="50" spans="1:1" x14ac:dyDescent="0.2">
      <c r="A50" s="13" t="s">
        <v>210</v>
      </c>
    </row>
    <row r="51" spans="1:1" x14ac:dyDescent="0.2">
      <c r="A51" s="13" t="s">
        <v>211</v>
      </c>
    </row>
    <row r="52" spans="1:1" x14ac:dyDescent="0.2">
      <c r="A52" s="13" t="s">
        <v>212</v>
      </c>
    </row>
    <row r="53" spans="1:1" x14ac:dyDescent="0.2">
      <c r="A53" s="13" t="s">
        <v>213</v>
      </c>
    </row>
    <row r="54" spans="1:1" x14ac:dyDescent="0.2">
      <c r="A54" s="13" t="s">
        <v>214</v>
      </c>
    </row>
    <row r="55" spans="1:1" x14ac:dyDescent="0.2">
      <c r="A55" s="13" t="s">
        <v>215</v>
      </c>
    </row>
    <row r="58" spans="1:1" x14ac:dyDescent="0.2">
      <c r="A58" s="13" t="s">
        <v>131</v>
      </c>
    </row>
    <row r="60" spans="1:1" x14ac:dyDescent="0.2">
      <c r="A60" s="233">
        <v>0.05</v>
      </c>
    </row>
    <row r="61" spans="1:1" x14ac:dyDescent="0.2">
      <c r="A61" s="233">
        <v>0.1</v>
      </c>
    </row>
    <row r="62" spans="1:1" x14ac:dyDescent="0.2">
      <c r="A62" s="233">
        <v>0.15</v>
      </c>
    </row>
    <row r="63" spans="1:1" x14ac:dyDescent="0.2">
      <c r="A63" s="233">
        <v>0.2</v>
      </c>
    </row>
    <row r="64" spans="1:1" x14ac:dyDescent="0.2">
      <c r="A64" s="233">
        <v>0.25</v>
      </c>
    </row>
    <row r="65" spans="1:3" x14ac:dyDescent="0.2">
      <c r="A65" s="233">
        <v>0.3</v>
      </c>
    </row>
    <row r="66" spans="1:3" x14ac:dyDescent="0.2">
      <c r="A66" s="233">
        <v>0.35</v>
      </c>
    </row>
    <row r="67" spans="1:3" x14ac:dyDescent="0.2">
      <c r="A67" s="233">
        <v>0.4</v>
      </c>
    </row>
    <row r="68" spans="1:3" x14ac:dyDescent="0.2">
      <c r="A68" s="233">
        <v>0.45</v>
      </c>
    </row>
    <row r="69" spans="1:3" x14ac:dyDescent="0.2">
      <c r="A69" s="233">
        <v>0.5</v>
      </c>
    </row>
    <row r="70" spans="1:3" x14ac:dyDescent="0.2">
      <c r="A70" s="233">
        <v>0.51</v>
      </c>
    </row>
    <row r="71" spans="1:3" x14ac:dyDescent="0.2">
      <c r="A71" s="233">
        <v>0.52</v>
      </c>
    </row>
    <row r="72" spans="1:3" x14ac:dyDescent="0.2">
      <c r="A72" s="233">
        <v>0.53</v>
      </c>
    </row>
    <row r="73" spans="1:3" x14ac:dyDescent="0.2">
      <c r="A73" s="233">
        <v>0.54</v>
      </c>
    </row>
    <row r="74" spans="1:3" x14ac:dyDescent="0.2">
      <c r="A74" s="233">
        <v>0.55000000000000004</v>
      </c>
    </row>
    <row r="75" spans="1:3" x14ac:dyDescent="0.2">
      <c r="A75" s="233">
        <v>0.56000000000000005</v>
      </c>
    </row>
    <row r="76" spans="1:3" x14ac:dyDescent="0.2">
      <c r="A76" s="233">
        <v>0.56999999999999995</v>
      </c>
    </row>
    <row r="77" spans="1:3" x14ac:dyDescent="0.2">
      <c r="A77" s="233">
        <v>0.57999999999999996</v>
      </c>
    </row>
    <row r="78" spans="1:3" x14ac:dyDescent="0.2">
      <c r="A78" s="233">
        <v>0.59</v>
      </c>
    </row>
    <row r="79" spans="1:3" x14ac:dyDescent="0.2">
      <c r="A79" s="233">
        <v>0.6</v>
      </c>
      <c r="C79" s="13">
        <f>32/38.5*100</f>
        <v>83.116883116883116</v>
      </c>
    </row>
    <row r="80" spans="1:3" x14ac:dyDescent="0.2">
      <c r="A80" s="233">
        <v>0.61</v>
      </c>
    </row>
    <row r="81" spans="1:1" x14ac:dyDescent="0.2">
      <c r="A81" s="233">
        <v>0.62</v>
      </c>
    </row>
    <row r="82" spans="1:1" x14ac:dyDescent="0.2">
      <c r="A82" s="233">
        <v>0.63</v>
      </c>
    </row>
    <row r="83" spans="1:1" x14ac:dyDescent="0.2">
      <c r="A83" s="233">
        <v>0.64</v>
      </c>
    </row>
    <row r="84" spans="1:1" x14ac:dyDescent="0.2">
      <c r="A84" s="233">
        <v>0.65</v>
      </c>
    </row>
    <row r="85" spans="1:1" x14ac:dyDescent="0.2">
      <c r="A85" s="233">
        <v>0.66</v>
      </c>
    </row>
    <row r="86" spans="1:1" x14ac:dyDescent="0.2">
      <c r="A86" s="233">
        <v>0.67</v>
      </c>
    </row>
    <row r="87" spans="1:1" x14ac:dyDescent="0.2">
      <c r="A87" s="233">
        <v>0.68</v>
      </c>
    </row>
    <row r="88" spans="1:1" x14ac:dyDescent="0.2">
      <c r="A88" s="233">
        <v>0.69</v>
      </c>
    </row>
    <row r="89" spans="1:1" x14ac:dyDescent="0.2">
      <c r="A89" s="233">
        <v>0.7</v>
      </c>
    </row>
    <row r="90" spans="1:1" x14ac:dyDescent="0.2">
      <c r="A90" s="233">
        <v>0.71</v>
      </c>
    </row>
    <row r="91" spans="1:1" x14ac:dyDescent="0.2">
      <c r="A91" s="233">
        <v>0.72</v>
      </c>
    </row>
    <row r="92" spans="1:1" x14ac:dyDescent="0.2">
      <c r="A92" s="233">
        <v>0.73</v>
      </c>
    </row>
    <row r="93" spans="1:1" x14ac:dyDescent="0.2">
      <c r="A93" s="233">
        <v>0.74</v>
      </c>
    </row>
    <row r="94" spans="1:1" x14ac:dyDescent="0.2">
      <c r="A94" s="233">
        <v>0.75</v>
      </c>
    </row>
    <row r="95" spans="1:1" x14ac:dyDescent="0.2">
      <c r="A95" s="233">
        <v>0.76</v>
      </c>
    </row>
    <row r="96" spans="1:1" x14ac:dyDescent="0.2">
      <c r="A96" s="233">
        <v>0.77</v>
      </c>
    </row>
    <row r="97" spans="1:1" x14ac:dyDescent="0.2">
      <c r="A97" s="233">
        <v>0.78</v>
      </c>
    </row>
    <row r="98" spans="1:1" x14ac:dyDescent="0.2">
      <c r="A98" s="233">
        <v>0.79</v>
      </c>
    </row>
    <row r="99" spans="1:1" x14ac:dyDescent="0.2">
      <c r="A99" s="233">
        <v>0.8</v>
      </c>
    </row>
    <row r="100" spans="1:1" x14ac:dyDescent="0.2">
      <c r="A100" s="233">
        <v>0.81</v>
      </c>
    </row>
    <row r="101" spans="1:1" x14ac:dyDescent="0.2">
      <c r="A101" s="233">
        <v>0.82</v>
      </c>
    </row>
    <row r="102" spans="1:1" x14ac:dyDescent="0.2">
      <c r="A102" s="233">
        <v>0.83</v>
      </c>
    </row>
    <row r="103" spans="1:1" x14ac:dyDescent="0.2">
      <c r="A103" s="233">
        <v>0.84</v>
      </c>
    </row>
    <row r="104" spans="1:1" x14ac:dyDescent="0.2">
      <c r="A104" s="233">
        <v>0.85</v>
      </c>
    </row>
    <row r="105" spans="1:1" x14ac:dyDescent="0.2">
      <c r="A105" s="233">
        <v>0.86</v>
      </c>
    </row>
    <row r="106" spans="1:1" x14ac:dyDescent="0.2">
      <c r="A106" s="233">
        <v>0.87</v>
      </c>
    </row>
    <row r="107" spans="1:1" x14ac:dyDescent="0.2">
      <c r="A107" s="233">
        <v>0.88</v>
      </c>
    </row>
    <row r="108" spans="1:1" x14ac:dyDescent="0.2">
      <c r="A108" s="233">
        <v>0.89</v>
      </c>
    </row>
    <row r="109" spans="1:1" x14ac:dyDescent="0.2">
      <c r="A109" s="233">
        <v>0.9</v>
      </c>
    </row>
    <row r="110" spans="1:1" x14ac:dyDescent="0.2">
      <c r="A110" s="233">
        <v>0.91</v>
      </c>
    </row>
    <row r="111" spans="1:1" x14ac:dyDescent="0.2">
      <c r="A111" s="233">
        <v>0.92</v>
      </c>
    </row>
    <row r="112" spans="1:1" x14ac:dyDescent="0.2">
      <c r="A112" s="233">
        <v>0.93</v>
      </c>
    </row>
    <row r="113" spans="1:1" x14ac:dyDescent="0.2">
      <c r="A113" s="233">
        <v>0.94</v>
      </c>
    </row>
    <row r="114" spans="1:1" x14ac:dyDescent="0.2">
      <c r="A114" s="233">
        <v>0.95</v>
      </c>
    </row>
    <row r="115" spans="1:1" x14ac:dyDescent="0.2">
      <c r="A115" s="233">
        <v>0.96</v>
      </c>
    </row>
    <row r="116" spans="1:1" x14ac:dyDescent="0.2">
      <c r="A116" s="233">
        <v>0.97</v>
      </c>
    </row>
    <row r="117" spans="1:1" x14ac:dyDescent="0.2">
      <c r="A117" s="233">
        <v>0.98</v>
      </c>
    </row>
    <row r="118" spans="1:1" x14ac:dyDescent="0.2">
      <c r="A118" s="233">
        <v>0.99</v>
      </c>
    </row>
    <row r="119" spans="1:1" x14ac:dyDescent="0.2">
      <c r="A119" s="233">
        <v>1</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J59"/>
  <sheetViews>
    <sheetView zoomScaleNormal="100" workbookViewId="0">
      <selection activeCell="A2" sqref="A2:G2"/>
    </sheetView>
  </sheetViews>
  <sheetFormatPr baseColWidth="10" defaultColWidth="11.42578125" defaultRowHeight="12.75" x14ac:dyDescent="0.2"/>
  <cols>
    <col min="1" max="1" width="25.42578125" customWidth="1"/>
    <col min="2" max="2" width="22.85546875" customWidth="1"/>
    <col min="3" max="3" width="20.7109375" customWidth="1"/>
    <col min="4" max="4" width="20.140625" customWidth="1"/>
    <col min="5" max="5" width="22.5703125" customWidth="1"/>
    <col min="6" max="7" width="20.7109375" customWidth="1"/>
    <col min="8" max="8" width="16.140625" customWidth="1"/>
  </cols>
  <sheetData>
    <row r="1" spans="1:10" s="29" customFormat="1" ht="57.75" customHeight="1" x14ac:dyDescent="0.2"/>
    <row r="2" spans="1:10" s="43" customFormat="1" ht="23.25" x14ac:dyDescent="0.35">
      <c r="A2" s="402" t="s">
        <v>124</v>
      </c>
      <c r="B2" s="402"/>
      <c r="C2" s="402"/>
      <c r="D2" s="402"/>
      <c r="E2" s="402"/>
      <c r="F2" s="402"/>
      <c r="G2" s="402"/>
      <c r="H2" s="42"/>
      <c r="I2" s="42"/>
      <c r="J2" s="42"/>
    </row>
    <row r="3" spans="1:10" x14ac:dyDescent="0.2">
      <c r="A3" s="68"/>
      <c r="B3" s="44"/>
      <c r="C3" s="44"/>
      <c r="D3" s="44"/>
      <c r="E3" s="44"/>
      <c r="F3" s="44"/>
      <c r="G3" s="44"/>
      <c r="H3" s="45"/>
      <c r="I3" s="45"/>
      <c r="J3" s="45"/>
    </row>
    <row r="4" spans="1:10" ht="44.25" customHeight="1" x14ac:dyDescent="0.2">
      <c r="A4" s="408" t="s">
        <v>242</v>
      </c>
      <c r="B4" s="409"/>
      <c r="C4" s="409"/>
      <c r="D4" s="409"/>
      <c r="E4" s="409"/>
      <c r="F4" s="409"/>
      <c r="G4" s="409"/>
      <c r="H4" s="45"/>
      <c r="I4" s="45"/>
      <c r="J4" s="45"/>
    </row>
    <row r="5" spans="1:10" x14ac:dyDescent="0.2">
      <c r="A5" s="46"/>
      <c r="B5" s="46"/>
      <c r="C5" s="46"/>
      <c r="D5" s="46"/>
      <c r="E5" s="46"/>
      <c r="F5" s="46"/>
      <c r="G5" s="46"/>
      <c r="H5" s="45"/>
      <c r="I5" s="45"/>
      <c r="J5" s="45"/>
    </row>
    <row r="6" spans="1:10" s="47" customFormat="1" ht="47.25" customHeight="1" x14ac:dyDescent="0.2">
      <c r="A6" s="408" t="s">
        <v>243</v>
      </c>
      <c r="B6" s="408"/>
      <c r="C6" s="408"/>
      <c r="D6" s="408"/>
      <c r="E6" s="408"/>
      <c r="F6" s="408"/>
      <c r="G6" s="408"/>
      <c r="H6" s="45"/>
      <c r="I6" s="45"/>
      <c r="J6" s="45"/>
    </row>
    <row r="7" spans="1:10" s="47" customFormat="1" x14ac:dyDescent="0.2">
      <c r="A7" s="48"/>
      <c r="B7" s="49"/>
      <c r="C7" s="49"/>
      <c r="D7" s="49"/>
      <c r="E7" s="49"/>
      <c r="F7" s="49"/>
      <c r="G7" s="49"/>
      <c r="H7" s="45"/>
      <c r="I7" s="45"/>
      <c r="J7" s="45"/>
    </row>
    <row r="8" spans="1:10" ht="24" thickBot="1" x14ac:dyDescent="0.25">
      <c r="A8" s="410" t="s">
        <v>13</v>
      </c>
      <c r="B8" s="410"/>
      <c r="C8" s="410"/>
      <c r="D8" s="410"/>
      <c r="E8" s="410"/>
      <c r="F8" s="410"/>
      <c r="G8" s="410"/>
    </row>
    <row r="9" spans="1:10" ht="57" customHeight="1" thickBot="1" x14ac:dyDescent="0.25">
      <c r="A9" s="50" t="s">
        <v>152</v>
      </c>
      <c r="B9" s="425" t="s">
        <v>13</v>
      </c>
      <c r="C9" s="426"/>
      <c r="D9" s="427"/>
      <c r="E9" s="50" t="s">
        <v>9</v>
      </c>
      <c r="F9" s="18" t="s">
        <v>122</v>
      </c>
      <c r="G9" s="51" t="s">
        <v>123</v>
      </c>
    </row>
    <row r="10" spans="1:10" x14ac:dyDescent="0.2">
      <c r="A10" s="52" t="s">
        <v>121</v>
      </c>
      <c r="B10" s="419" t="s">
        <v>8</v>
      </c>
      <c r="C10" s="420"/>
      <c r="D10" s="421"/>
      <c r="E10" s="53" t="s">
        <v>26</v>
      </c>
      <c r="F10" s="54" t="s">
        <v>15</v>
      </c>
      <c r="G10" s="55" t="s">
        <v>15</v>
      </c>
    </row>
    <row r="11" spans="1:10" s="1" customFormat="1" x14ac:dyDescent="0.2">
      <c r="A11" s="57" t="s">
        <v>18</v>
      </c>
      <c r="B11" s="411"/>
      <c r="C11" s="412"/>
      <c r="D11" s="413"/>
      <c r="E11" s="41"/>
      <c r="F11" s="41"/>
      <c r="G11" s="58"/>
    </row>
    <row r="12" spans="1:10" x14ac:dyDescent="0.2">
      <c r="A12" s="63" t="s">
        <v>174</v>
      </c>
      <c r="B12" s="411"/>
      <c r="C12" s="412"/>
      <c r="D12" s="413"/>
      <c r="E12" s="41"/>
      <c r="F12" s="41"/>
      <c r="G12" s="60"/>
    </row>
    <row r="13" spans="1:10" x14ac:dyDescent="0.2">
      <c r="A13" s="63" t="s">
        <v>175</v>
      </c>
      <c r="B13" s="411"/>
      <c r="C13" s="412"/>
      <c r="D13" s="413"/>
      <c r="E13" s="41"/>
      <c r="F13" s="41"/>
      <c r="G13" s="60"/>
    </row>
    <row r="14" spans="1:10" x14ac:dyDescent="0.2">
      <c r="A14" s="61"/>
      <c r="B14" s="411"/>
      <c r="C14" s="412"/>
      <c r="D14" s="413"/>
      <c r="E14" s="41"/>
      <c r="F14" s="41"/>
      <c r="G14" s="60"/>
    </row>
    <row r="15" spans="1:10" s="1" customFormat="1" x14ac:dyDescent="0.2">
      <c r="A15" s="57" t="s">
        <v>19</v>
      </c>
      <c r="B15" s="411"/>
      <c r="C15" s="412"/>
      <c r="D15" s="413"/>
      <c r="E15" s="41"/>
      <c r="F15" s="41"/>
      <c r="G15" s="62"/>
    </row>
    <row r="16" spans="1:10" x14ac:dyDescent="0.2">
      <c r="A16" s="59" t="s">
        <v>4</v>
      </c>
      <c r="B16" s="411"/>
      <c r="C16" s="412"/>
      <c r="D16" s="413"/>
      <c r="E16" s="41"/>
      <c r="F16" s="41"/>
      <c r="G16" s="60"/>
    </row>
    <row r="17" spans="1:7" x14ac:dyDescent="0.2">
      <c r="A17" s="59" t="s">
        <v>5</v>
      </c>
      <c r="B17" s="411"/>
      <c r="C17" s="412"/>
      <c r="D17" s="413"/>
      <c r="E17" s="41"/>
      <c r="F17" s="41"/>
      <c r="G17" s="60"/>
    </row>
    <row r="18" spans="1:7" x14ac:dyDescent="0.2">
      <c r="A18" s="61"/>
      <c r="B18" s="411"/>
      <c r="C18" s="412"/>
      <c r="D18" s="413"/>
      <c r="E18" s="41"/>
      <c r="F18" s="41"/>
      <c r="G18" s="60"/>
    </row>
    <row r="19" spans="1:7" s="1" customFormat="1" x14ac:dyDescent="0.2">
      <c r="A19" s="57" t="s">
        <v>20</v>
      </c>
      <c r="B19" s="411"/>
      <c r="C19" s="412"/>
      <c r="D19" s="413"/>
      <c r="E19" s="41"/>
      <c r="F19" s="41"/>
      <c r="G19" s="62"/>
    </row>
    <row r="20" spans="1:7" x14ac:dyDescent="0.2">
      <c r="A20" s="59" t="s">
        <v>6</v>
      </c>
      <c r="B20" s="411"/>
      <c r="C20" s="412"/>
      <c r="D20" s="413"/>
      <c r="E20" s="41"/>
      <c r="F20" s="41"/>
      <c r="G20" s="60"/>
    </row>
    <row r="21" spans="1:7" x14ac:dyDescent="0.2">
      <c r="A21" s="59" t="s">
        <v>7</v>
      </c>
      <c r="B21" s="411"/>
      <c r="C21" s="412"/>
      <c r="D21" s="413"/>
      <c r="E21" s="41"/>
      <c r="F21" s="41"/>
      <c r="G21" s="60"/>
    </row>
    <row r="22" spans="1:7" x14ac:dyDescent="0.2">
      <c r="A22" s="61"/>
      <c r="B22" s="411"/>
      <c r="C22" s="412"/>
      <c r="D22" s="413"/>
      <c r="E22" s="41"/>
      <c r="F22" s="41"/>
      <c r="G22" s="60"/>
    </row>
    <row r="23" spans="1:7" x14ac:dyDescent="0.2">
      <c r="A23" s="57" t="s">
        <v>21</v>
      </c>
      <c r="B23" s="411"/>
      <c r="C23" s="412"/>
      <c r="D23" s="413"/>
      <c r="E23" s="41"/>
      <c r="F23" s="41"/>
      <c r="G23" s="60"/>
    </row>
    <row r="24" spans="1:7" x14ac:dyDescent="0.2">
      <c r="A24" s="63" t="s">
        <v>127</v>
      </c>
      <c r="B24" s="411"/>
      <c r="C24" s="412"/>
      <c r="D24" s="413"/>
      <c r="E24" s="41"/>
      <c r="F24" s="41"/>
      <c r="G24" s="60"/>
    </row>
    <row r="25" spans="1:7" x14ac:dyDescent="0.2">
      <c r="A25" s="63" t="s">
        <v>128</v>
      </c>
      <c r="B25" s="411"/>
      <c r="C25" s="412"/>
      <c r="D25" s="413"/>
      <c r="E25" s="41"/>
      <c r="F25" s="41"/>
      <c r="G25" s="60"/>
    </row>
    <row r="26" spans="1:7" x14ac:dyDescent="0.2">
      <c r="A26" s="61"/>
      <c r="B26" s="411"/>
      <c r="C26" s="412"/>
      <c r="D26" s="413"/>
      <c r="E26" s="41"/>
      <c r="F26" s="41"/>
      <c r="G26" s="60"/>
    </row>
    <row r="27" spans="1:7" x14ac:dyDescent="0.2">
      <c r="A27" s="57"/>
      <c r="B27" s="411"/>
      <c r="C27" s="412"/>
      <c r="D27" s="413"/>
      <c r="E27" s="41"/>
      <c r="F27" s="41"/>
      <c r="G27" s="60"/>
    </row>
    <row r="28" spans="1:7" x14ac:dyDescent="0.2">
      <c r="A28" s="63"/>
      <c r="B28" s="411"/>
      <c r="C28" s="412"/>
      <c r="D28" s="413"/>
      <c r="E28" s="41"/>
      <c r="F28" s="41"/>
      <c r="G28" s="60"/>
    </row>
    <row r="29" spans="1:7" x14ac:dyDescent="0.2">
      <c r="A29" s="63"/>
      <c r="B29" s="411"/>
      <c r="C29" s="412"/>
      <c r="D29" s="413"/>
      <c r="E29" s="41"/>
      <c r="F29" s="41"/>
      <c r="G29" s="60"/>
    </row>
    <row r="30" spans="1:7" x14ac:dyDescent="0.2">
      <c r="A30" s="61"/>
      <c r="B30" s="411"/>
      <c r="C30" s="412"/>
      <c r="D30" s="413"/>
      <c r="E30" s="41"/>
      <c r="F30" s="41"/>
      <c r="G30" s="60"/>
    </row>
    <row r="31" spans="1:7" x14ac:dyDescent="0.2">
      <c r="A31" s="61"/>
      <c r="B31" s="411"/>
      <c r="C31" s="412"/>
      <c r="D31" s="413"/>
      <c r="E31" s="41"/>
      <c r="F31" s="41"/>
      <c r="G31" s="56"/>
    </row>
    <row r="32" spans="1:7" ht="13.5" thickBot="1" x14ac:dyDescent="0.25">
      <c r="A32" s="64"/>
      <c r="B32" s="414"/>
      <c r="C32" s="415"/>
      <c r="D32" s="416"/>
      <c r="E32" s="65"/>
      <c r="F32" s="65"/>
      <c r="G32" s="66"/>
    </row>
    <row r="36" spans="1:8" s="67" customFormat="1" ht="23.25" x14ac:dyDescent="0.3">
      <c r="A36" s="402" t="s">
        <v>126</v>
      </c>
      <c r="B36" s="402"/>
      <c r="C36" s="402"/>
      <c r="D36" s="402"/>
      <c r="E36" s="402"/>
      <c r="F36" s="402"/>
      <c r="G36" s="402"/>
      <c r="H36"/>
    </row>
    <row r="37" spans="1:8" ht="15.75" customHeight="1" x14ac:dyDescent="0.25">
      <c r="A37" s="68"/>
      <c r="B37" s="424" t="s">
        <v>117</v>
      </c>
      <c r="C37" s="424"/>
      <c r="D37" s="424"/>
      <c r="E37" s="326">
        <f>1980/40*38.5</f>
        <v>1905.75</v>
      </c>
      <c r="F37" s="69" t="s">
        <v>118</v>
      </c>
    </row>
    <row r="38" spans="1:8" ht="15.75" customHeight="1" thickBot="1" x14ac:dyDescent="0.3">
      <c r="A38" s="68"/>
      <c r="B38" s="69"/>
      <c r="C38" s="69"/>
      <c r="D38" s="69"/>
      <c r="E38" s="69"/>
      <c r="F38" s="69"/>
      <c r="G38" s="69"/>
    </row>
    <row r="39" spans="1:8" ht="15" x14ac:dyDescent="0.25">
      <c r="A39" s="422" t="s">
        <v>125</v>
      </c>
      <c r="B39" s="423"/>
      <c r="C39" s="70" t="s">
        <v>18</v>
      </c>
      <c r="D39" s="70" t="s">
        <v>19</v>
      </c>
      <c r="E39" s="70" t="s">
        <v>20</v>
      </c>
      <c r="F39" s="70" t="s">
        <v>21</v>
      </c>
      <c r="G39" s="70" t="s">
        <v>240</v>
      </c>
      <c r="H39" s="71" t="s">
        <v>129</v>
      </c>
    </row>
    <row r="40" spans="1:8" ht="15" thickBot="1" x14ac:dyDescent="0.25">
      <c r="A40" s="428" t="s">
        <v>241</v>
      </c>
      <c r="B40" s="429"/>
      <c r="C40" s="72" t="s">
        <v>1</v>
      </c>
      <c r="D40" s="72" t="s">
        <v>1</v>
      </c>
      <c r="E40" s="72" t="s">
        <v>1</v>
      </c>
      <c r="F40" s="72" t="s">
        <v>1</v>
      </c>
      <c r="G40" s="72" t="s">
        <v>1</v>
      </c>
      <c r="H40" s="73" t="s">
        <v>1</v>
      </c>
    </row>
    <row r="41" spans="1:8" x14ac:dyDescent="0.2">
      <c r="A41" s="430" t="str">
        <f>Personalkosten!A8</f>
        <v>Max Mustermann</v>
      </c>
      <c r="B41" s="431"/>
      <c r="C41" s="74">
        <v>2</v>
      </c>
      <c r="D41" s="74">
        <v>2</v>
      </c>
      <c r="E41" s="74">
        <v>2</v>
      </c>
      <c r="F41" s="74">
        <v>2</v>
      </c>
      <c r="G41" s="74">
        <v>2</v>
      </c>
      <c r="H41" s="234">
        <f>SUM(C41:G41)</f>
        <v>10</v>
      </c>
    </row>
    <row r="42" spans="1:8" x14ac:dyDescent="0.2">
      <c r="A42" s="417">
        <f>Personalkosten!A9</f>
        <v>0</v>
      </c>
      <c r="B42" s="418"/>
      <c r="C42" s="75"/>
      <c r="D42" s="75"/>
      <c r="E42" s="75"/>
      <c r="F42" s="75"/>
      <c r="G42" s="75"/>
      <c r="H42" s="234">
        <f>SUM(C42:G42)</f>
        <v>0</v>
      </c>
    </row>
    <row r="43" spans="1:8" x14ac:dyDescent="0.2">
      <c r="A43" s="417">
        <f>Personalkosten!A10</f>
        <v>0</v>
      </c>
      <c r="B43" s="418"/>
      <c r="C43" s="75"/>
      <c r="D43" s="75"/>
      <c r="E43" s="75"/>
      <c r="F43" s="75"/>
      <c r="G43" s="75"/>
      <c r="H43" s="234">
        <f t="shared" ref="H43:H55" si="0">SUM(C43:F43)</f>
        <v>0</v>
      </c>
    </row>
    <row r="44" spans="1:8" x14ac:dyDescent="0.2">
      <c r="A44" s="417">
        <f>Personalkosten!A11</f>
        <v>0</v>
      </c>
      <c r="B44" s="418"/>
      <c r="C44" s="75"/>
      <c r="D44" s="75"/>
      <c r="E44" s="75"/>
      <c r="F44" s="75"/>
      <c r="G44" s="75"/>
      <c r="H44" s="234">
        <f t="shared" si="0"/>
        <v>0</v>
      </c>
    </row>
    <row r="45" spans="1:8" x14ac:dyDescent="0.2">
      <c r="A45" s="417">
        <f>Personalkosten!A12</f>
        <v>0</v>
      </c>
      <c r="B45" s="418"/>
      <c r="C45" s="75"/>
      <c r="D45" s="75"/>
      <c r="E45" s="75"/>
      <c r="F45" s="75"/>
      <c r="G45" s="75"/>
      <c r="H45" s="234">
        <f t="shared" si="0"/>
        <v>0</v>
      </c>
    </row>
    <row r="46" spans="1:8" x14ac:dyDescent="0.2">
      <c r="A46" s="417">
        <f>Personalkosten!A13</f>
        <v>0</v>
      </c>
      <c r="B46" s="418"/>
      <c r="C46" s="75"/>
      <c r="D46" s="75"/>
      <c r="E46" s="75"/>
      <c r="F46" s="75"/>
      <c r="G46" s="75"/>
      <c r="H46" s="234">
        <f t="shared" si="0"/>
        <v>0</v>
      </c>
    </row>
    <row r="47" spans="1:8" x14ac:dyDescent="0.2">
      <c r="A47" s="417">
        <f>Personalkosten!A14</f>
        <v>0</v>
      </c>
      <c r="B47" s="418"/>
      <c r="C47" s="75"/>
      <c r="D47" s="75"/>
      <c r="E47" s="75"/>
      <c r="F47" s="75"/>
      <c r="G47" s="75"/>
      <c r="H47" s="234">
        <f t="shared" si="0"/>
        <v>0</v>
      </c>
    </row>
    <row r="48" spans="1:8" x14ac:dyDescent="0.2">
      <c r="A48" s="417">
        <f>Personalkosten!A15</f>
        <v>0</v>
      </c>
      <c r="B48" s="418"/>
      <c r="C48" s="75"/>
      <c r="D48" s="75"/>
      <c r="E48" s="75"/>
      <c r="F48" s="75"/>
      <c r="G48" s="75"/>
      <c r="H48" s="234">
        <f t="shared" si="0"/>
        <v>0</v>
      </c>
    </row>
    <row r="49" spans="1:8" x14ac:dyDescent="0.2">
      <c r="A49" s="417">
        <f>Personalkosten!A16</f>
        <v>0</v>
      </c>
      <c r="B49" s="418"/>
      <c r="C49" s="75"/>
      <c r="D49" s="75"/>
      <c r="E49" s="75"/>
      <c r="F49" s="75"/>
      <c r="G49" s="75"/>
      <c r="H49" s="234">
        <f t="shared" si="0"/>
        <v>0</v>
      </c>
    </row>
    <row r="50" spans="1:8" x14ac:dyDescent="0.2">
      <c r="A50" s="417">
        <f>Personalkosten!A17</f>
        <v>0</v>
      </c>
      <c r="B50" s="418"/>
      <c r="C50" s="75"/>
      <c r="D50" s="75"/>
      <c r="E50" s="75"/>
      <c r="F50" s="75"/>
      <c r="G50" s="75"/>
      <c r="H50" s="234">
        <f t="shared" si="0"/>
        <v>0</v>
      </c>
    </row>
    <row r="51" spans="1:8" x14ac:dyDescent="0.2">
      <c r="A51" s="417">
        <f>Personalkosten!A18</f>
        <v>0</v>
      </c>
      <c r="B51" s="418"/>
      <c r="C51" s="75"/>
      <c r="D51" s="75"/>
      <c r="E51" s="75"/>
      <c r="F51" s="75"/>
      <c r="G51" s="75"/>
      <c r="H51" s="234">
        <f t="shared" si="0"/>
        <v>0</v>
      </c>
    </row>
    <row r="52" spans="1:8" x14ac:dyDescent="0.2">
      <c r="A52" s="417">
        <f>Personalkosten!A19</f>
        <v>0</v>
      </c>
      <c r="B52" s="418"/>
      <c r="C52" s="75"/>
      <c r="D52" s="75"/>
      <c r="E52" s="75"/>
      <c r="F52" s="75"/>
      <c r="G52" s="75"/>
      <c r="H52" s="234">
        <f t="shared" si="0"/>
        <v>0</v>
      </c>
    </row>
    <row r="53" spans="1:8" x14ac:dyDescent="0.2">
      <c r="A53" s="434">
        <f>Personalkosten!A20</f>
        <v>0</v>
      </c>
      <c r="B53" s="435"/>
      <c r="C53" s="75"/>
      <c r="D53" s="75"/>
      <c r="E53" s="75"/>
      <c r="F53" s="75"/>
      <c r="G53" s="75"/>
      <c r="H53" s="234">
        <f t="shared" si="0"/>
        <v>0</v>
      </c>
    </row>
    <row r="54" spans="1:8" x14ac:dyDescent="0.2">
      <c r="A54" s="434">
        <f>Personalkosten!A21</f>
        <v>0</v>
      </c>
      <c r="B54" s="435"/>
      <c r="C54" s="75"/>
      <c r="D54" s="75"/>
      <c r="E54" s="75"/>
      <c r="F54" s="75"/>
      <c r="G54" s="75"/>
      <c r="H54" s="234">
        <f t="shared" si="0"/>
        <v>0</v>
      </c>
    </row>
    <row r="55" spans="1:8" ht="13.5" thickBot="1" x14ac:dyDescent="0.25">
      <c r="A55" s="436">
        <f>Personalkosten!A22</f>
        <v>0</v>
      </c>
      <c r="B55" s="437"/>
      <c r="C55" s="75"/>
      <c r="D55" s="75"/>
      <c r="E55" s="75"/>
      <c r="F55" s="75"/>
      <c r="G55" s="75"/>
      <c r="H55" s="234">
        <f t="shared" si="0"/>
        <v>0</v>
      </c>
    </row>
    <row r="56" spans="1:8" ht="15" x14ac:dyDescent="0.25">
      <c r="A56" s="438" t="str">
        <f>Unternehmerlohn!A9</f>
        <v>Unternehmer 1</v>
      </c>
      <c r="B56" s="439"/>
      <c r="C56" s="323"/>
      <c r="D56" s="106"/>
      <c r="E56" s="106"/>
      <c r="F56" s="106"/>
      <c r="G56" s="301"/>
      <c r="H56" s="234">
        <f>SUM(C56:G56)</f>
        <v>0</v>
      </c>
    </row>
    <row r="57" spans="1:8" ht="15" x14ac:dyDescent="0.25">
      <c r="A57" s="432">
        <f>Unternehmerlohn!A10</f>
        <v>0</v>
      </c>
      <c r="B57" s="433"/>
      <c r="C57" s="324"/>
      <c r="D57" s="75"/>
      <c r="E57" s="75"/>
      <c r="F57" s="75"/>
      <c r="G57" s="60"/>
      <c r="H57" s="234">
        <f t="shared" ref="H57:H58" si="1">SUM(C57:G57)</f>
        <v>0</v>
      </c>
    </row>
    <row r="58" spans="1:8" ht="15.75" thickBot="1" x14ac:dyDescent="0.3">
      <c r="A58" s="404">
        <f>Unternehmerlohn!A11</f>
        <v>0</v>
      </c>
      <c r="B58" s="405"/>
      <c r="C58" s="325"/>
      <c r="D58" s="76"/>
      <c r="E58" s="76"/>
      <c r="F58" s="76"/>
      <c r="G58" s="302"/>
      <c r="H58" s="234">
        <f t="shared" si="1"/>
        <v>0</v>
      </c>
    </row>
    <row r="59" spans="1:8" ht="16.5" thickBot="1" x14ac:dyDescent="0.3">
      <c r="A59" s="406" t="s">
        <v>2</v>
      </c>
      <c r="B59" s="407"/>
      <c r="C59" s="237">
        <f t="shared" ref="C59:H59" si="2">SUM(C41:C58)</f>
        <v>2</v>
      </c>
      <c r="D59" s="237">
        <f t="shared" si="2"/>
        <v>2</v>
      </c>
      <c r="E59" s="237">
        <f t="shared" si="2"/>
        <v>2</v>
      </c>
      <c r="F59" s="237">
        <f t="shared" si="2"/>
        <v>2</v>
      </c>
      <c r="G59" s="237">
        <f t="shared" si="2"/>
        <v>2</v>
      </c>
      <c r="H59" s="238">
        <f t="shared" si="2"/>
        <v>10</v>
      </c>
    </row>
  </sheetData>
  <sheetProtection selectLockedCells="1"/>
  <mergeCells count="51">
    <mergeCell ref="A57:B57"/>
    <mergeCell ref="A50:B50"/>
    <mergeCell ref="A51:B51"/>
    <mergeCell ref="A52:B52"/>
    <mergeCell ref="A53:B53"/>
    <mergeCell ref="A54:B54"/>
    <mergeCell ref="A55:B55"/>
    <mergeCell ref="A56:B56"/>
    <mergeCell ref="A45:B45"/>
    <mergeCell ref="A46:B46"/>
    <mergeCell ref="A47:B47"/>
    <mergeCell ref="A48:B48"/>
    <mergeCell ref="A49:B49"/>
    <mergeCell ref="B9:D9"/>
    <mergeCell ref="A40:B40"/>
    <mergeCell ref="A41:B41"/>
    <mergeCell ref="B16:D16"/>
    <mergeCell ref="B17:D17"/>
    <mergeCell ref="B18:D18"/>
    <mergeCell ref="B19:D19"/>
    <mergeCell ref="A43:B43"/>
    <mergeCell ref="A44:B44"/>
    <mergeCell ref="B10:D10"/>
    <mergeCell ref="B11:D11"/>
    <mergeCell ref="B12:D12"/>
    <mergeCell ref="B13:D13"/>
    <mergeCell ref="B14:D14"/>
    <mergeCell ref="B15:D15"/>
    <mergeCell ref="A39:B39"/>
    <mergeCell ref="B22:D22"/>
    <mergeCell ref="B23:D23"/>
    <mergeCell ref="B24:D24"/>
    <mergeCell ref="B25:D25"/>
    <mergeCell ref="B26:D26"/>
    <mergeCell ref="B37:D37"/>
    <mergeCell ref="A58:B58"/>
    <mergeCell ref="A59:B59"/>
    <mergeCell ref="A2:G2"/>
    <mergeCell ref="A4:G4"/>
    <mergeCell ref="A6:G6"/>
    <mergeCell ref="A8:G8"/>
    <mergeCell ref="A36:G36"/>
    <mergeCell ref="B27:D27"/>
    <mergeCell ref="B28:D28"/>
    <mergeCell ref="B29:D29"/>
    <mergeCell ref="B30:D30"/>
    <mergeCell ref="B31:D31"/>
    <mergeCell ref="B20:D20"/>
    <mergeCell ref="B32:D32"/>
    <mergeCell ref="B21:D21"/>
    <mergeCell ref="A42:B42"/>
  </mergeCells>
  <phoneticPr fontId="2" type="noConversion"/>
  <pageMargins left="0.37" right="0.44" top="0.61" bottom="0.61" header="0.4921259845" footer="0.4921259845"/>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U37"/>
  <sheetViews>
    <sheetView zoomScaleNormal="100" workbookViewId="0">
      <selection activeCell="A2" sqref="A2:G2"/>
    </sheetView>
  </sheetViews>
  <sheetFormatPr baseColWidth="10" defaultColWidth="11.5703125" defaultRowHeight="12.75" x14ac:dyDescent="0.2"/>
  <cols>
    <col min="1" max="1" width="22.7109375" style="79" bestFit="1" customWidth="1"/>
    <col min="2" max="2" width="33.140625" style="79" customWidth="1"/>
    <col min="3" max="3" width="32.85546875" style="77" customWidth="1"/>
    <col min="4" max="4" width="23.28515625" style="77" customWidth="1"/>
    <col min="5" max="5" width="17.7109375" style="77" customWidth="1"/>
    <col min="6" max="6" width="16.7109375" style="79" customWidth="1"/>
    <col min="7" max="7" width="17.28515625" style="79" customWidth="1"/>
    <col min="8" max="8" width="16.7109375" style="79" customWidth="1"/>
    <col min="9" max="16384" width="11.5703125" style="77"/>
  </cols>
  <sheetData>
    <row r="1" spans="1:21" s="29" customFormat="1" ht="57.75" customHeight="1" x14ac:dyDescent="0.2"/>
    <row r="2" spans="1:21" ht="33" customHeight="1" x14ac:dyDescent="0.2">
      <c r="A2" s="402" t="s">
        <v>37</v>
      </c>
      <c r="B2" s="402"/>
      <c r="C2" s="402"/>
      <c r="D2" s="402"/>
      <c r="E2" s="402"/>
      <c r="F2" s="402"/>
      <c r="G2" s="402"/>
      <c r="H2" s="77"/>
    </row>
    <row r="3" spans="1:21" x14ac:dyDescent="0.2">
      <c r="A3" s="78"/>
      <c r="B3" s="78"/>
      <c r="H3" s="77"/>
    </row>
    <row r="4" spans="1:21" ht="55.5" customHeight="1" x14ac:dyDescent="0.2">
      <c r="A4" s="442" t="s">
        <v>244</v>
      </c>
      <c r="B4" s="442"/>
      <c r="C4" s="442"/>
      <c r="D4" s="442"/>
      <c r="E4" s="442"/>
      <c r="F4" s="442"/>
      <c r="G4" s="442"/>
      <c r="H4" s="327"/>
      <c r="I4" s="79"/>
      <c r="L4" s="440"/>
      <c r="M4" s="440"/>
      <c r="N4" s="440"/>
      <c r="O4" s="440"/>
      <c r="P4" s="440"/>
      <c r="Q4" s="440"/>
      <c r="R4" s="440"/>
      <c r="S4" s="440"/>
      <c r="T4" s="440"/>
      <c r="U4" s="440"/>
    </row>
    <row r="5" spans="1:21" customFormat="1" ht="35.25" customHeight="1" thickBot="1" x14ac:dyDescent="0.25">
      <c r="A5" s="441" t="s">
        <v>245</v>
      </c>
      <c r="B5" s="441"/>
      <c r="C5" s="441"/>
      <c r="D5" s="441"/>
      <c r="E5" s="441"/>
      <c r="F5" s="441"/>
      <c r="G5" s="441"/>
      <c r="H5" s="77"/>
    </row>
    <row r="6" spans="1:21" customFormat="1" ht="42.75" customHeight="1" x14ac:dyDescent="0.2">
      <c r="A6" s="80" t="s">
        <v>130</v>
      </c>
      <c r="B6" s="80" t="s">
        <v>40</v>
      </c>
      <c r="C6" s="80" t="s">
        <v>39</v>
      </c>
      <c r="D6" s="80" t="s">
        <v>131</v>
      </c>
      <c r="E6" s="80" t="s">
        <v>106</v>
      </c>
      <c r="F6" s="80" t="s">
        <v>176</v>
      </c>
      <c r="G6" s="80" t="s">
        <v>178</v>
      </c>
      <c r="H6" s="81"/>
    </row>
    <row r="7" spans="1:21" ht="42.6" customHeight="1" thickBot="1" x14ac:dyDescent="0.25">
      <c r="A7" s="82"/>
      <c r="B7" s="82" t="s">
        <v>217</v>
      </c>
      <c r="C7" s="231" t="s">
        <v>216</v>
      </c>
      <c r="D7" s="232" t="s">
        <v>218</v>
      </c>
      <c r="E7" s="83" t="s">
        <v>17</v>
      </c>
      <c r="F7" s="84" t="s">
        <v>85</v>
      </c>
      <c r="G7" s="84" t="s">
        <v>86</v>
      </c>
      <c r="H7" s="81"/>
    </row>
    <row r="8" spans="1:21" x14ac:dyDescent="0.2">
      <c r="A8" s="322" t="s">
        <v>132</v>
      </c>
      <c r="B8" s="320" t="s">
        <v>235</v>
      </c>
      <c r="C8" s="320" t="s">
        <v>236</v>
      </c>
      <c r="D8" s="328">
        <v>1</v>
      </c>
      <c r="E8" s="386">
        <v>48</v>
      </c>
      <c r="F8" s="87">
        <v>10</v>
      </c>
      <c r="G8" s="388">
        <f>F8*E8</f>
        <v>480</v>
      </c>
      <c r="H8" s="88"/>
    </row>
    <row r="9" spans="1:21" x14ac:dyDescent="0.2">
      <c r="A9" s="85"/>
      <c r="B9" s="86"/>
      <c r="C9" s="86"/>
      <c r="D9" s="328"/>
      <c r="E9" s="387">
        <v>48</v>
      </c>
      <c r="F9" s="89">
        <v>0</v>
      </c>
      <c r="G9" s="389">
        <f>E9*F9</f>
        <v>0</v>
      </c>
      <c r="H9" s="88"/>
    </row>
    <row r="10" spans="1:21" x14ac:dyDescent="0.2">
      <c r="A10" s="85"/>
      <c r="B10" s="86"/>
      <c r="C10" s="86"/>
      <c r="D10" s="328"/>
      <c r="E10" s="387">
        <v>48</v>
      </c>
      <c r="F10" s="89">
        <f>Projektstrukturplan!H43</f>
        <v>0</v>
      </c>
      <c r="G10" s="389">
        <f t="shared" ref="G10:G22" si="0">E10*F10</f>
        <v>0</v>
      </c>
      <c r="H10" s="88"/>
    </row>
    <row r="11" spans="1:21" x14ac:dyDescent="0.2">
      <c r="A11" s="85"/>
      <c r="B11" s="86"/>
      <c r="C11" s="86"/>
      <c r="D11" s="328"/>
      <c r="E11" s="387">
        <v>48</v>
      </c>
      <c r="F11" s="89">
        <f>Projektstrukturplan!H44</f>
        <v>0</v>
      </c>
      <c r="G11" s="389">
        <f t="shared" si="0"/>
        <v>0</v>
      </c>
      <c r="H11" s="88"/>
    </row>
    <row r="12" spans="1:21" x14ac:dyDescent="0.2">
      <c r="A12" s="85"/>
      <c r="B12" s="86"/>
      <c r="C12" s="86"/>
      <c r="D12" s="328"/>
      <c r="E12" s="387">
        <v>48</v>
      </c>
      <c r="F12" s="89">
        <f>Projektstrukturplan!H45</f>
        <v>0</v>
      </c>
      <c r="G12" s="389">
        <f t="shared" si="0"/>
        <v>0</v>
      </c>
      <c r="H12" s="88"/>
    </row>
    <row r="13" spans="1:21" x14ac:dyDescent="0.2">
      <c r="A13" s="85"/>
      <c r="B13" s="86"/>
      <c r="C13" s="86"/>
      <c r="D13" s="328"/>
      <c r="E13" s="387">
        <v>48</v>
      </c>
      <c r="F13" s="89">
        <f>Projektstrukturplan!H46</f>
        <v>0</v>
      </c>
      <c r="G13" s="389">
        <f t="shared" si="0"/>
        <v>0</v>
      </c>
      <c r="H13" s="88"/>
    </row>
    <row r="14" spans="1:21" x14ac:dyDescent="0.2">
      <c r="A14" s="85"/>
      <c r="B14" s="86"/>
      <c r="C14" s="86"/>
      <c r="D14" s="328"/>
      <c r="E14" s="387">
        <v>48</v>
      </c>
      <c r="F14" s="89">
        <f>Projektstrukturplan!H47</f>
        <v>0</v>
      </c>
      <c r="G14" s="389">
        <f t="shared" si="0"/>
        <v>0</v>
      </c>
      <c r="H14" s="88"/>
    </row>
    <row r="15" spans="1:21" x14ac:dyDescent="0.2">
      <c r="A15" s="85"/>
      <c r="B15" s="86"/>
      <c r="C15" s="86"/>
      <c r="D15" s="328"/>
      <c r="E15" s="387">
        <v>48</v>
      </c>
      <c r="F15" s="89">
        <f>Projektstrukturplan!H48</f>
        <v>0</v>
      </c>
      <c r="G15" s="389">
        <f t="shared" si="0"/>
        <v>0</v>
      </c>
      <c r="H15" s="88"/>
    </row>
    <row r="16" spans="1:21" x14ac:dyDescent="0.2">
      <c r="A16" s="85"/>
      <c r="B16" s="89"/>
      <c r="C16" s="86"/>
      <c r="D16" s="328"/>
      <c r="E16" s="387">
        <v>48</v>
      </c>
      <c r="F16" s="89">
        <f>Projektstrukturplan!H49</f>
        <v>0</v>
      </c>
      <c r="G16" s="389">
        <f t="shared" si="0"/>
        <v>0</v>
      </c>
      <c r="H16" s="88"/>
    </row>
    <row r="17" spans="1:8" x14ac:dyDescent="0.2">
      <c r="A17" s="85"/>
      <c r="B17" s="89"/>
      <c r="C17" s="89"/>
      <c r="D17" s="329"/>
      <c r="E17" s="387">
        <v>48</v>
      </c>
      <c r="F17" s="89">
        <f>Projektstrukturplan!H50</f>
        <v>0</v>
      </c>
      <c r="G17" s="389">
        <f t="shared" si="0"/>
        <v>0</v>
      </c>
      <c r="H17" s="88"/>
    </row>
    <row r="18" spans="1:8" x14ac:dyDescent="0.2">
      <c r="A18" s="85"/>
      <c r="B18" s="89"/>
      <c r="C18" s="89"/>
      <c r="D18" s="329"/>
      <c r="E18" s="387">
        <v>48</v>
      </c>
      <c r="F18" s="89">
        <f>Projektstrukturplan!H51</f>
        <v>0</v>
      </c>
      <c r="G18" s="389">
        <f t="shared" si="0"/>
        <v>0</v>
      </c>
      <c r="H18" s="88"/>
    </row>
    <row r="19" spans="1:8" x14ac:dyDescent="0.2">
      <c r="A19" s="85"/>
      <c r="B19" s="89"/>
      <c r="C19" s="89"/>
      <c r="D19" s="329"/>
      <c r="E19" s="387">
        <v>48</v>
      </c>
      <c r="F19" s="89">
        <f>Projektstrukturplan!H52</f>
        <v>0</v>
      </c>
      <c r="G19" s="389">
        <f t="shared" si="0"/>
        <v>0</v>
      </c>
      <c r="H19" s="88"/>
    </row>
    <row r="20" spans="1:8" x14ac:dyDescent="0.2">
      <c r="A20" s="85"/>
      <c r="B20" s="90"/>
      <c r="C20" s="90"/>
      <c r="D20" s="330"/>
      <c r="E20" s="387">
        <v>48</v>
      </c>
      <c r="F20" s="89">
        <f>Projektstrukturplan!H53</f>
        <v>0</v>
      </c>
      <c r="G20" s="389">
        <f t="shared" si="0"/>
        <v>0</v>
      </c>
      <c r="H20" s="88"/>
    </row>
    <row r="21" spans="1:8" x14ac:dyDescent="0.2">
      <c r="A21" s="85"/>
      <c r="B21" s="90"/>
      <c r="C21" s="90"/>
      <c r="D21" s="330"/>
      <c r="E21" s="387">
        <v>48</v>
      </c>
      <c r="F21" s="89">
        <f>Projektstrukturplan!H54</f>
        <v>0</v>
      </c>
      <c r="G21" s="389">
        <f t="shared" si="0"/>
        <v>0</v>
      </c>
      <c r="H21" s="88"/>
    </row>
    <row r="22" spans="1:8" ht="13.5" thickBot="1" x14ac:dyDescent="0.25">
      <c r="A22" s="85"/>
      <c r="B22" s="90"/>
      <c r="C22" s="90"/>
      <c r="D22" s="330"/>
      <c r="E22" s="387">
        <v>48</v>
      </c>
      <c r="F22" s="89">
        <f>Projektstrukturplan!H55</f>
        <v>0</v>
      </c>
      <c r="G22" s="389">
        <f t="shared" si="0"/>
        <v>0</v>
      </c>
      <c r="H22" s="88"/>
    </row>
    <row r="23" spans="1:8" s="91" customFormat="1" ht="19.149999999999999" customHeight="1" thickBot="1" x14ac:dyDescent="0.25">
      <c r="A23" s="239" t="s">
        <v>177</v>
      </c>
      <c r="B23" s="240"/>
      <c r="C23" s="240"/>
      <c r="D23" s="240"/>
      <c r="E23" s="240"/>
      <c r="F23" s="240">
        <f>SUM(F8:F22)</f>
        <v>10</v>
      </c>
      <c r="G23" s="390">
        <f>SUM(G8:G22)</f>
        <v>480</v>
      </c>
      <c r="H23" s="88"/>
    </row>
    <row r="24" spans="1:8" x14ac:dyDescent="0.2">
      <c r="C24" s="91"/>
      <c r="D24" s="91"/>
      <c r="E24" s="91"/>
      <c r="F24" s="92"/>
      <c r="G24" s="93"/>
      <c r="H24" s="88"/>
    </row>
    <row r="25" spans="1:8" x14ac:dyDescent="0.2">
      <c r="C25" s="91"/>
      <c r="D25" s="91"/>
      <c r="E25" s="91"/>
      <c r="F25" s="92"/>
      <c r="G25" s="93"/>
      <c r="H25" s="88"/>
    </row>
    <row r="26" spans="1:8" x14ac:dyDescent="0.2">
      <c r="C26" s="91"/>
      <c r="D26" s="91"/>
      <c r="E26" s="91"/>
      <c r="F26" s="92"/>
      <c r="G26" s="93"/>
      <c r="H26" s="88"/>
    </row>
    <row r="27" spans="1:8" x14ac:dyDescent="0.2">
      <c r="C27" s="91"/>
      <c r="D27" s="91"/>
      <c r="E27" s="91"/>
      <c r="F27" s="92"/>
      <c r="G27" s="93"/>
      <c r="H27" s="88"/>
    </row>
    <row r="28" spans="1:8" x14ac:dyDescent="0.2">
      <c r="C28" s="91"/>
      <c r="D28" s="91"/>
      <c r="E28" s="91"/>
      <c r="F28" s="92"/>
      <c r="G28" s="93"/>
      <c r="H28" s="88"/>
    </row>
    <row r="29" spans="1:8" x14ac:dyDescent="0.2">
      <c r="C29" s="91"/>
      <c r="D29" s="91"/>
      <c r="E29" s="91"/>
      <c r="F29" s="92"/>
      <c r="G29" s="93"/>
      <c r="H29" s="88"/>
    </row>
    <row r="30" spans="1:8" x14ac:dyDescent="0.2">
      <c r="C30" s="91"/>
      <c r="D30" s="91"/>
      <c r="E30" s="91"/>
      <c r="F30" s="92"/>
      <c r="G30" s="93"/>
      <c r="H30" s="88"/>
    </row>
    <row r="31" spans="1:8" x14ac:dyDescent="0.2">
      <c r="C31" s="91"/>
      <c r="D31" s="91"/>
      <c r="E31" s="91"/>
      <c r="F31" s="92"/>
      <c r="G31" s="93"/>
      <c r="H31" s="88"/>
    </row>
    <row r="32" spans="1:8" x14ac:dyDescent="0.2">
      <c r="C32" s="91"/>
      <c r="D32" s="91"/>
      <c r="E32" s="91"/>
      <c r="F32" s="92"/>
      <c r="G32" s="93"/>
      <c r="H32" s="88"/>
    </row>
    <row r="33" spans="1:8" x14ac:dyDescent="0.2">
      <c r="C33" s="91"/>
      <c r="D33" s="91"/>
      <c r="E33" s="91"/>
      <c r="F33" s="92"/>
      <c r="G33" s="93"/>
      <c r="H33" s="88"/>
    </row>
    <row r="34" spans="1:8" x14ac:dyDescent="0.2">
      <c r="C34" s="91"/>
      <c r="D34" s="91"/>
      <c r="E34" s="91"/>
      <c r="F34" s="92"/>
      <c r="G34" s="93"/>
      <c r="H34" s="88"/>
    </row>
    <row r="35" spans="1:8" x14ac:dyDescent="0.2">
      <c r="C35" s="91"/>
      <c r="D35" s="91"/>
      <c r="E35" s="91"/>
      <c r="F35" s="92"/>
      <c r="G35" s="93"/>
      <c r="H35" s="88"/>
    </row>
    <row r="36" spans="1:8" ht="17.25" customHeight="1" x14ac:dyDescent="0.2">
      <c r="C36" s="91"/>
      <c r="D36" s="91"/>
      <c r="E36" s="91"/>
      <c r="F36" s="92"/>
      <c r="G36" s="93"/>
      <c r="H36" s="88"/>
    </row>
    <row r="37" spans="1:8" x14ac:dyDescent="0.2">
      <c r="A37" s="94"/>
      <c r="B37" s="94"/>
      <c r="C37" s="91"/>
      <c r="D37" s="91"/>
      <c r="E37" s="91"/>
      <c r="F37" s="94"/>
      <c r="G37" s="94"/>
      <c r="H37" s="95"/>
    </row>
  </sheetData>
  <sheetProtection insertRows="0"/>
  <mergeCells count="4">
    <mergeCell ref="L4:U4"/>
    <mergeCell ref="A5:G5"/>
    <mergeCell ref="A2:G2"/>
    <mergeCell ref="A4:G4"/>
  </mergeCells>
  <dataValidations count="1">
    <dataValidation type="whole" allowBlank="1" showInputMessage="1" showErrorMessage="1" sqref="E8:E22" xr:uid="{00000000-0002-0000-0200-000000000000}">
      <formula1>48</formula1>
      <formula2>48</formula2>
    </dataValidation>
  </dataValidations>
  <printOptions horizontalCentered="1"/>
  <pageMargins left="0.31" right="0.39370078740157483" top="0.78740157480314965" bottom="0.78740157480314965" header="0.51181102362204722" footer="0.51181102362204722"/>
  <pageSetup paperSize="9" scale="70" fitToHeight="0" orientation="landscape" r:id="rId1"/>
  <headerFooter alignWithMargins="0">
    <oddFooter>&amp;L&amp;8&amp;F / &amp;A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'Drop&amp;Down Liste'!$A$60:$A$119</xm:f>
          </x14:formula1>
          <xm:sqref>D8:D22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L21"/>
  <sheetViews>
    <sheetView zoomScaleNormal="100" workbookViewId="0">
      <selection activeCell="A2" sqref="A2:J2"/>
    </sheetView>
  </sheetViews>
  <sheetFormatPr baseColWidth="10" defaultColWidth="18.7109375" defaultRowHeight="12.75" x14ac:dyDescent="0.2"/>
  <cols>
    <col min="1" max="1" width="35.7109375" customWidth="1"/>
    <col min="2" max="5" width="18.7109375" customWidth="1"/>
    <col min="6" max="6" width="16.5703125" customWidth="1"/>
    <col min="7" max="7" width="17.5703125" customWidth="1"/>
    <col min="8" max="8" width="12.42578125" customWidth="1"/>
    <col min="9" max="9" width="18.85546875" customWidth="1"/>
    <col min="10" max="10" width="15.7109375" customWidth="1"/>
    <col min="11" max="12" width="18.7109375" hidden="1" customWidth="1"/>
  </cols>
  <sheetData>
    <row r="1" spans="1:12" s="29" customFormat="1" ht="57.75" customHeight="1" x14ac:dyDescent="0.2"/>
    <row r="2" spans="1:12" s="97" customFormat="1" ht="34.5" customHeight="1" x14ac:dyDescent="0.3">
      <c r="A2" s="402" t="s">
        <v>27</v>
      </c>
      <c r="B2" s="402"/>
      <c r="C2" s="402"/>
      <c r="D2" s="402"/>
      <c r="E2" s="402"/>
      <c r="F2" s="402"/>
      <c r="G2" s="402"/>
      <c r="H2" s="402"/>
      <c r="I2" s="402"/>
      <c r="J2" s="402"/>
      <c r="K2" s="96"/>
      <c r="L2" s="96"/>
    </row>
    <row r="3" spans="1:12" s="97" customFormat="1" ht="20.25" x14ac:dyDescent="0.3">
      <c r="A3" s="98"/>
      <c r="B3" s="99"/>
      <c r="C3" s="99"/>
      <c r="D3" s="99"/>
      <c r="E3" s="99"/>
      <c r="F3" s="99"/>
      <c r="G3" s="99"/>
      <c r="H3" s="99"/>
      <c r="I3" s="99"/>
      <c r="J3" s="99"/>
      <c r="K3" s="96"/>
      <c r="L3" s="96"/>
    </row>
    <row r="4" spans="1:12" s="96" customFormat="1" ht="60" customHeight="1" x14ac:dyDescent="0.2">
      <c r="A4" s="452" t="s">
        <v>249</v>
      </c>
      <c r="B4" s="452"/>
      <c r="C4" s="452"/>
      <c r="D4" s="452"/>
      <c r="E4" s="452"/>
      <c r="F4" s="452"/>
      <c r="G4" s="452"/>
      <c r="H4" s="452"/>
      <c r="I4" s="452"/>
      <c r="J4" s="452"/>
      <c r="K4"/>
      <c r="L4"/>
    </row>
    <row r="5" spans="1:12" s="96" customFormat="1" ht="49.5" customHeight="1" x14ac:dyDescent="0.2">
      <c r="A5" s="452" t="s">
        <v>250</v>
      </c>
      <c r="B5" s="452"/>
      <c r="C5" s="452"/>
      <c r="D5" s="452"/>
      <c r="E5" s="452"/>
      <c r="F5" s="452"/>
      <c r="G5" s="452"/>
      <c r="H5" s="452"/>
      <c r="I5" s="452"/>
      <c r="J5" s="452"/>
      <c r="K5"/>
      <c r="L5"/>
    </row>
    <row r="6" spans="1:12" s="96" customFormat="1" ht="15" thickBot="1" x14ac:dyDescent="0.25">
      <c r="A6" s="100"/>
      <c r="B6" s="100"/>
      <c r="C6" s="100"/>
      <c r="D6" s="100"/>
      <c r="E6" s="100"/>
      <c r="F6" s="100"/>
      <c r="G6" s="100"/>
      <c r="H6" s="100"/>
      <c r="I6" s="100"/>
      <c r="J6" s="100"/>
      <c r="K6"/>
      <c r="L6"/>
    </row>
    <row r="7" spans="1:12" ht="42" customHeight="1" x14ac:dyDescent="0.2">
      <c r="A7" s="101" t="s">
        <v>247</v>
      </c>
      <c r="B7" s="80" t="s">
        <v>246</v>
      </c>
      <c r="C7" s="80" t="s">
        <v>10</v>
      </c>
      <c r="D7" s="80" t="s">
        <v>16</v>
      </c>
      <c r="E7" s="419" t="s">
        <v>11</v>
      </c>
      <c r="F7" s="420"/>
      <c r="G7" s="454"/>
      <c r="I7" s="102"/>
    </row>
    <row r="8" spans="1:12" ht="13.5" thickBot="1" x14ac:dyDescent="0.25">
      <c r="A8" s="103"/>
      <c r="B8" s="104" t="s">
        <v>15</v>
      </c>
      <c r="C8" s="104" t="s">
        <v>12</v>
      </c>
      <c r="D8" s="104" t="s">
        <v>17</v>
      </c>
      <c r="E8" s="457"/>
      <c r="F8" s="458"/>
      <c r="G8" s="459"/>
      <c r="I8" s="105"/>
    </row>
    <row r="9" spans="1:12" x14ac:dyDescent="0.2">
      <c r="A9" s="399" t="s">
        <v>226</v>
      </c>
      <c r="B9" s="106">
        <v>10</v>
      </c>
      <c r="C9" s="379">
        <v>66.62</v>
      </c>
      <c r="D9" s="380">
        <f>B9*C9</f>
        <v>666.2</v>
      </c>
      <c r="E9" s="443"/>
      <c r="F9" s="443"/>
      <c r="G9" s="444"/>
      <c r="I9" s="105"/>
    </row>
    <row r="10" spans="1:12" x14ac:dyDescent="0.2">
      <c r="A10" s="107"/>
      <c r="B10" s="75">
        <v>0</v>
      </c>
      <c r="C10" s="381">
        <v>66.62</v>
      </c>
      <c r="D10" s="382">
        <f>B10*C10</f>
        <v>0</v>
      </c>
      <c r="E10" s="455"/>
      <c r="F10" s="455"/>
      <c r="G10" s="456"/>
      <c r="I10" s="105"/>
    </row>
    <row r="11" spans="1:12" ht="13.5" thickBot="1" x14ac:dyDescent="0.25">
      <c r="A11" s="108"/>
      <c r="B11" s="76">
        <v>0</v>
      </c>
      <c r="C11" s="383">
        <v>66.62</v>
      </c>
      <c r="D11" s="384">
        <f>B11*C11</f>
        <v>0</v>
      </c>
      <c r="E11" s="445"/>
      <c r="F11" s="445"/>
      <c r="G11" s="446"/>
      <c r="I11" s="105"/>
    </row>
    <row r="12" spans="1:12" s="10" customFormat="1" ht="21.6" customHeight="1" thickBot="1" x14ac:dyDescent="0.25">
      <c r="A12" s="241" t="s">
        <v>0</v>
      </c>
      <c r="B12" s="242">
        <f>SUM(B9:B11)</f>
        <v>10</v>
      </c>
      <c r="C12" s="242"/>
      <c r="D12" s="385">
        <f>SUM(D9:D11)</f>
        <v>666.2</v>
      </c>
      <c r="E12" s="447"/>
      <c r="F12" s="447"/>
      <c r="G12" s="448"/>
      <c r="L12" s="254" t="s">
        <v>25</v>
      </c>
    </row>
    <row r="13" spans="1:12" ht="13.5" thickBot="1" x14ac:dyDescent="0.25">
      <c r="A13" s="109"/>
      <c r="L13" s="105"/>
    </row>
    <row r="14" spans="1:12" ht="54" customHeight="1" thickBot="1" x14ac:dyDescent="0.25">
      <c r="A14" s="3" t="s">
        <v>14</v>
      </c>
      <c r="B14" s="449"/>
      <c r="C14" s="450"/>
      <c r="D14" s="450"/>
      <c r="E14" s="450"/>
      <c r="F14" s="450"/>
      <c r="G14" s="450"/>
      <c r="H14" s="450"/>
      <c r="I14" s="450"/>
      <c r="J14" s="451"/>
    </row>
    <row r="15" spans="1:12" ht="13.5" thickBot="1" x14ac:dyDescent="0.25"/>
    <row r="16" spans="1:12" ht="54" customHeight="1" thickBot="1" x14ac:dyDescent="0.25">
      <c r="A16" s="3" t="s">
        <v>22</v>
      </c>
      <c r="B16" s="449"/>
      <c r="C16" s="450"/>
      <c r="D16" s="450"/>
      <c r="E16" s="450"/>
      <c r="F16" s="450"/>
      <c r="G16" s="450"/>
      <c r="H16" s="450"/>
      <c r="I16" s="450"/>
      <c r="J16" s="451"/>
    </row>
    <row r="17" spans="1:10" ht="13.5" thickBot="1" x14ac:dyDescent="0.25"/>
    <row r="18" spans="1:10" ht="54" customHeight="1" thickBot="1" x14ac:dyDescent="0.25">
      <c r="A18" s="3" t="s">
        <v>23</v>
      </c>
      <c r="B18" s="453" t="s">
        <v>133</v>
      </c>
      <c r="C18" s="450"/>
      <c r="D18" s="450"/>
      <c r="E18" s="450"/>
      <c r="F18" s="450"/>
      <c r="G18" s="450"/>
      <c r="H18" s="450"/>
      <c r="I18" s="450"/>
      <c r="J18" s="451"/>
    </row>
    <row r="20" spans="1:10" ht="13.5" thickBot="1" x14ac:dyDescent="0.25"/>
    <row r="21" spans="1:10" ht="54" customHeight="1" thickBot="1" x14ac:dyDescent="0.25">
      <c r="A21" s="3" t="s">
        <v>24</v>
      </c>
      <c r="B21" s="449"/>
      <c r="C21" s="450"/>
      <c r="D21" s="450"/>
      <c r="E21" s="450"/>
      <c r="F21" s="450"/>
      <c r="G21" s="450"/>
      <c r="H21" s="450"/>
      <c r="I21" s="450"/>
      <c r="J21" s="451"/>
    </row>
  </sheetData>
  <sheetProtection formatRows="0" insertColumns="0" insertRows="0" selectLockedCells="1"/>
  <protectedRanges>
    <protectedRange sqref="G10:G11 A10:B11" name="Bereich1"/>
  </protectedRanges>
  <mergeCells count="13">
    <mergeCell ref="E9:G9"/>
    <mergeCell ref="E11:G11"/>
    <mergeCell ref="E12:G12"/>
    <mergeCell ref="B21:J21"/>
    <mergeCell ref="A2:J2"/>
    <mergeCell ref="A4:J4"/>
    <mergeCell ref="A5:J5"/>
    <mergeCell ref="B14:J14"/>
    <mergeCell ref="B16:J16"/>
    <mergeCell ref="B18:J18"/>
    <mergeCell ref="E7:G7"/>
    <mergeCell ref="E10:G10"/>
    <mergeCell ref="E8:G8"/>
  </mergeCells>
  <pageMargins left="0.25" right="0.22" top="0.3" bottom="0.34" header="0.4921259845" footer="0.28000000000000003"/>
  <pageSetup paperSize="9" scale="76" fitToHeight="5" orientation="landscape" r:id="rId1"/>
  <headerFooter alignWithMargins="0">
    <oddFooter>&amp;C&amp;"Arial,Fett"Beilage zum Antrag FuE und Technologie &amp;R&amp;P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C28"/>
  <sheetViews>
    <sheetView workbookViewId="0">
      <selection activeCell="A2" sqref="A2:C2"/>
    </sheetView>
  </sheetViews>
  <sheetFormatPr baseColWidth="10" defaultColWidth="11.42578125" defaultRowHeight="12.75" x14ac:dyDescent="0.2"/>
  <cols>
    <col min="1" max="1" width="19.5703125" style="109" customWidth="1"/>
    <col min="2" max="2" width="56.140625" customWidth="1"/>
    <col min="3" max="3" width="20.85546875" customWidth="1"/>
  </cols>
  <sheetData>
    <row r="1" spans="1:3" s="29" customFormat="1" ht="57.75" customHeight="1" x14ac:dyDescent="0.2"/>
    <row r="2" spans="1:3" s="110" customFormat="1" ht="26.25" customHeight="1" x14ac:dyDescent="0.35">
      <c r="A2" s="464" t="s">
        <v>3</v>
      </c>
      <c r="B2" s="464"/>
      <c r="C2" s="464"/>
    </row>
    <row r="5" spans="1:3" s="111" customFormat="1" ht="21.75" customHeight="1" x14ac:dyDescent="0.2">
      <c r="A5" s="465" t="s">
        <v>179</v>
      </c>
      <c r="B5" s="466"/>
      <c r="C5" s="466"/>
    </row>
    <row r="6" spans="1:3" s="111" customFormat="1" ht="68.25" customHeight="1" x14ac:dyDescent="0.2">
      <c r="A6" s="467" t="s">
        <v>134</v>
      </c>
      <c r="B6" s="466"/>
      <c r="C6" s="466"/>
    </row>
    <row r="7" spans="1:3" ht="13.5" thickBot="1" x14ac:dyDescent="0.25"/>
    <row r="8" spans="1:3" s="111" customFormat="1" ht="12.75" customHeight="1" x14ac:dyDescent="0.2">
      <c r="A8" s="460" t="s">
        <v>193</v>
      </c>
      <c r="B8" s="461"/>
      <c r="C8" s="468" t="s">
        <v>171</v>
      </c>
    </row>
    <row r="9" spans="1:3" s="111" customFormat="1" ht="22.5" customHeight="1" thickBot="1" x14ac:dyDescent="0.25">
      <c r="A9" s="462"/>
      <c r="B9" s="463"/>
      <c r="C9" s="469"/>
    </row>
    <row r="10" spans="1:3" s="111" customFormat="1" x14ac:dyDescent="0.2">
      <c r="B10" s="112"/>
    </row>
    <row r="11" spans="1:3" s="111" customFormat="1" x14ac:dyDescent="0.2">
      <c r="A11" s="200" t="s">
        <v>171</v>
      </c>
      <c r="B11" s="112"/>
    </row>
    <row r="12" spans="1:3" s="111" customFormat="1" x14ac:dyDescent="0.2">
      <c r="A12" s="200" t="s">
        <v>172</v>
      </c>
      <c r="B12" s="112"/>
    </row>
    <row r="13" spans="1:3" s="111" customFormat="1" x14ac:dyDescent="0.2">
      <c r="B13" s="112"/>
    </row>
    <row r="14" spans="1:3" s="111" customFormat="1" x14ac:dyDescent="0.2">
      <c r="B14" s="112"/>
    </row>
    <row r="15" spans="1:3" s="111" customFormat="1" x14ac:dyDescent="0.2">
      <c r="B15" s="112"/>
    </row>
    <row r="16" spans="1:3" s="111" customFormat="1" x14ac:dyDescent="0.2">
      <c r="B16" s="112"/>
    </row>
    <row r="17" spans="2:2" s="111" customFormat="1" x14ac:dyDescent="0.2">
      <c r="B17" s="112"/>
    </row>
    <row r="18" spans="2:2" s="111" customFormat="1" x14ac:dyDescent="0.2"/>
    <row r="19" spans="2:2" s="111" customFormat="1" x14ac:dyDescent="0.2"/>
    <row r="20" spans="2:2" s="111" customFormat="1" x14ac:dyDescent="0.2"/>
    <row r="21" spans="2:2" s="111" customFormat="1" x14ac:dyDescent="0.2"/>
    <row r="22" spans="2:2" s="111" customFormat="1" x14ac:dyDescent="0.2"/>
    <row r="23" spans="2:2" s="111" customFormat="1" x14ac:dyDescent="0.2"/>
    <row r="24" spans="2:2" s="111" customFormat="1" x14ac:dyDescent="0.2"/>
    <row r="25" spans="2:2" s="111" customFormat="1" x14ac:dyDescent="0.2"/>
    <row r="26" spans="2:2" s="111" customFormat="1" x14ac:dyDescent="0.2"/>
    <row r="27" spans="2:2" s="111" customFormat="1" x14ac:dyDescent="0.2"/>
    <row r="28" spans="2:2" s="111" customFormat="1" x14ac:dyDescent="0.2"/>
  </sheetData>
  <sheetProtection selectLockedCells="1"/>
  <mergeCells count="5">
    <mergeCell ref="A8:B9"/>
    <mergeCell ref="A2:C2"/>
    <mergeCell ref="A5:C5"/>
    <mergeCell ref="A6:C6"/>
    <mergeCell ref="C8:C9"/>
  </mergeCells>
  <phoneticPr fontId="2" type="noConversion"/>
  <dataValidations count="1">
    <dataValidation type="list" allowBlank="1" showInputMessage="1" showErrorMessage="1" sqref="C8" xr:uid="{00000000-0002-0000-0400-000000000000}">
      <formula1>$A$11:$A$12</formula1>
    </dataValidation>
  </dataValidations>
  <pageMargins left="0.45" right="0.46" top="0.54" bottom="0.984251969" header="0.4921259845" footer="0.4921259845"/>
  <pageSetup paperSize="9"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H23"/>
  <sheetViews>
    <sheetView zoomScaleNormal="100" workbookViewId="0">
      <selection activeCell="A2" sqref="A2:H2"/>
    </sheetView>
  </sheetViews>
  <sheetFormatPr baseColWidth="10" defaultRowHeight="12.75" x14ac:dyDescent="0.2"/>
  <cols>
    <col min="1" max="1" width="7.140625" customWidth="1"/>
    <col min="2" max="2" width="37.140625" bestFit="1" customWidth="1"/>
    <col min="3" max="3" width="16.28515625" bestFit="1" customWidth="1"/>
    <col min="4" max="4" width="22" bestFit="1" customWidth="1"/>
    <col min="5" max="5" width="20.5703125" customWidth="1"/>
    <col min="6" max="6" width="20.140625" bestFit="1" customWidth="1"/>
    <col min="7" max="7" width="17.28515625" customWidth="1"/>
    <col min="8" max="8" width="18.140625" customWidth="1"/>
  </cols>
  <sheetData>
    <row r="1" spans="1:8" s="11" customFormat="1" ht="57.75" customHeight="1" x14ac:dyDescent="0.2"/>
    <row r="2" spans="1:8" ht="23.25" x14ac:dyDescent="0.2">
      <c r="A2" s="561" t="s">
        <v>29</v>
      </c>
      <c r="B2" s="561"/>
      <c r="C2" s="561"/>
      <c r="D2" s="561"/>
      <c r="E2" s="561"/>
      <c r="F2" s="561"/>
      <c r="G2" s="561"/>
      <c r="H2" s="561"/>
    </row>
    <row r="4" spans="1:8" ht="46.5" customHeight="1" x14ac:dyDescent="0.2">
      <c r="A4" s="408" t="s">
        <v>252</v>
      </c>
      <c r="B4" s="470"/>
      <c r="C4" s="470"/>
      <c r="D4" s="470"/>
      <c r="E4" s="470"/>
      <c r="F4" s="470"/>
      <c r="G4" s="470"/>
      <c r="H4" s="470"/>
    </row>
    <row r="5" spans="1:8" ht="13.5" thickBot="1" x14ac:dyDescent="0.25">
      <c r="A5" s="2"/>
    </row>
    <row r="6" spans="1:8" ht="39" thickBot="1" x14ac:dyDescent="0.25">
      <c r="A6" s="3" t="s">
        <v>31</v>
      </c>
      <c r="B6" s="3" t="s">
        <v>265</v>
      </c>
      <c r="C6" s="3" t="s">
        <v>135</v>
      </c>
      <c r="D6" s="3" t="s">
        <v>181</v>
      </c>
      <c r="E6" s="3" t="s">
        <v>184</v>
      </c>
      <c r="F6" s="3" t="s">
        <v>28</v>
      </c>
      <c r="G6" s="3" t="s">
        <v>32</v>
      </c>
      <c r="H6" s="18" t="s">
        <v>30</v>
      </c>
    </row>
    <row r="7" spans="1:8" x14ac:dyDescent="0.2">
      <c r="A7" s="19">
        <v>1</v>
      </c>
      <c r="B7" s="20" t="s">
        <v>182</v>
      </c>
      <c r="C7" s="196">
        <v>45638</v>
      </c>
      <c r="D7" s="303" t="s">
        <v>270</v>
      </c>
      <c r="E7" s="370">
        <v>2000</v>
      </c>
      <c r="F7" s="21">
        <v>24</v>
      </c>
      <c r="G7" s="21">
        <v>12</v>
      </c>
      <c r="H7" s="374">
        <f>E7/F7*G7</f>
        <v>1000</v>
      </c>
    </row>
    <row r="8" spans="1:8" x14ac:dyDescent="0.2">
      <c r="A8" s="4">
        <v>2</v>
      </c>
      <c r="B8" s="5"/>
      <c r="C8" s="5"/>
      <c r="D8" s="5"/>
      <c r="E8" s="371"/>
      <c r="F8" s="4"/>
      <c r="G8" s="4"/>
      <c r="H8" s="375"/>
    </row>
    <row r="9" spans="1:8" x14ac:dyDescent="0.2">
      <c r="A9" s="4">
        <v>3</v>
      </c>
      <c r="B9" s="5"/>
      <c r="C9" s="5"/>
      <c r="D9" s="5"/>
      <c r="E9" s="372"/>
      <c r="F9" s="4"/>
      <c r="G9" s="4"/>
      <c r="H9" s="375"/>
    </row>
    <row r="10" spans="1:8" x14ac:dyDescent="0.2">
      <c r="A10" s="4">
        <v>4</v>
      </c>
      <c r="B10" s="5"/>
      <c r="C10" s="5"/>
      <c r="D10" s="5"/>
      <c r="E10" s="372"/>
      <c r="F10" s="4"/>
      <c r="G10" s="4"/>
      <c r="H10" s="375"/>
    </row>
    <row r="11" spans="1:8" x14ac:dyDescent="0.2">
      <c r="A11" s="4">
        <v>5</v>
      </c>
      <c r="B11" s="5"/>
      <c r="C11" s="5"/>
      <c r="D11" s="5"/>
      <c r="E11" s="372"/>
      <c r="F11" s="4"/>
      <c r="G11" s="4"/>
      <c r="H11" s="375"/>
    </row>
    <row r="12" spans="1:8" x14ac:dyDescent="0.2">
      <c r="A12" s="4">
        <v>6</v>
      </c>
      <c r="B12" s="5"/>
      <c r="C12" s="5"/>
      <c r="D12" s="5"/>
      <c r="E12" s="372"/>
      <c r="F12" s="4"/>
      <c r="G12" s="4"/>
      <c r="H12" s="375"/>
    </row>
    <row r="13" spans="1:8" x14ac:dyDescent="0.2">
      <c r="A13" s="4">
        <v>7</v>
      </c>
      <c r="B13" s="5"/>
      <c r="C13" s="5"/>
      <c r="D13" s="5"/>
      <c r="E13" s="372"/>
      <c r="F13" s="4"/>
      <c r="G13" s="4"/>
      <c r="H13" s="375"/>
    </row>
    <row r="14" spans="1:8" x14ac:dyDescent="0.2">
      <c r="A14" s="4">
        <v>8</v>
      </c>
      <c r="B14" s="5"/>
      <c r="C14" s="5"/>
      <c r="D14" s="5"/>
      <c r="E14" s="372"/>
      <c r="F14" s="4"/>
      <c r="G14" s="4"/>
      <c r="H14" s="375"/>
    </row>
    <row r="15" spans="1:8" x14ac:dyDescent="0.2">
      <c r="A15" s="4">
        <v>9</v>
      </c>
      <c r="B15" s="5"/>
      <c r="C15" s="5"/>
      <c r="D15" s="5"/>
      <c r="E15" s="372"/>
      <c r="F15" s="4"/>
      <c r="G15" s="4"/>
      <c r="H15" s="375"/>
    </row>
    <row r="16" spans="1:8" x14ac:dyDescent="0.2">
      <c r="A16" s="4">
        <v>10</v>
      </c>
      <c r="B16" s="5"/>
      <c r="C16" s="5"/>
      <c r="D16" s="5"/>
      <c r="E16" s="372"/>
      <c r="F16" s="4"/>
      <c r="G16" s="4"/>
      <c r="H16" s="375"/>
    </row>
    <row r="17" spans="1:8" x14ac:dyDescent="0.2">
      <c r="A17" s="4">
        <v>11</v>
      </c>
      <c r="B17" s="5"/>
      <c r="C17" s="5"/>
      <c r="D17" s="5"/>
      <c r="E17" s="372"/>
      <c r="F17" s="4"/>
      <c r="G17" s="4"/>
      <c r="H17" s="375"/>
    </row>
    <row r="18" spans="1:8" s="1" customFormat="1" ht="13.5" thickBot="1" x14ac:dyDescent="0.25">
      <c r="A18" s="7">
        <v>12</v>
      </c>
      <c r="B18" s="8"/>
      <c r="C18" s="8"/>
      <c r="D18" s="8"/>
      <c r="E18" s="373"/>
      <c r="F18" s="7"/>
      <c r="G18" s="7"/>
      <c r="H18" s="376"/>
    </row>
    <row r="19" spans="1:8" ht="23.45" customHeight="1" thickBot="1" x14ac:dyDescent="0.25">
      <c r="A19" s="252"/>
      <c r="B19" s="242" t="s">
        <v>180</v>
      </c>
      <c r="C19" s="242"/>
      <c r="D19" s="242"/>
      <c r="E19" s="378">
        <f>SUM(E7:E18)</f>
        <v>2000</v>
      </c>
      <c r="F19" s="242"/>
      <c r="G19" s="242"/>
      <c r="H19" s="377">
        <f>SUM(H7:H18)</f>
        <v>1000</v>
      </c>
    </row>
    <row r="22" spans="1:8" x14ac:dyDescent="0.2">
      <c r="A22" s="471" t="s">
        <v>28</v>
      </c>
      <c r="B22" s="471"/>
      <c r="C22" s="227" t="s">
        <v>196</v>
      </c>
      <c r="D22" s="24"/>
    </row>
    <row r="23" spans="1:8" x14ac:dyDescent="0.2">
      <c r="B23" s="111"/>
    </row>
  </sheetData>
  <mergeCells count="3">
    <mergeCell ref="A2:H2"/>
    <mergeCell ref="A4:H4"/>
    <mergeCell ref="A22:B22"/>
  </mergeCells>
  <dataValidations count="1">
    <dataValidation type="list" allowBlank="1" showInputMessage="1" showErrorMessage="1" sqref="F7:F18" xr:uid="{00000000-0002-0000-0500-000000000000}">
      <formula1>$A$23:$A$29</formula1>
    </dataValidation>
  </dataValidations>
  <hyperlinks>
    <hyperlink ref="C22" r:id="rId1" xr:uid="{00000000-0004-0000-0500-000000000000}"/>
  </hyperlinks>
  <pageMargins left="0.7" right="0.7" top="0.78740157499999996" bottom="0.78740157499999996" header="0.3" footer="0.3"/>
  <pageSetup paperSize="9" scale="99" fitToHeight="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'Drop&amp;Down Liste'!$A$11:$A$46</xm:f>
          </x14:formula1>
          <xm:sqref>G7:G18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H22"/>
  <sheetViews>
    <sheetView workbookViewId="0">
      <selection activeCell="D14" sqref="D14"/>
    </sheetView>
  </sheetViews>
  <sheetFormatPr baseColWidth="10" defaultColWidth="11.42578125" defaultRowHeight="12.75" x14ac:dyDescent="0.2"/>
  <cols>
    <col min="1" max="1" width="7.28515625" customWidth="1"/>
    <col min="2" max="2" width="37.85546875" customWidth="1"/>
    <col min="3" max="3" width="17.5703125" customWidth="1"/>
    <col min="4" max="4" width="33.85546875" customWidth="1"/>
    <col min="5" max="5" width="18.5703125" customWidth="1"/>
    <col min="6" max="6" width="22" customWidth="1"/>
  </cols>
  <sheetData>
    <row r="1" spans="1:8" s="11" customFormat="1" ht="57.75" customHeight="1" x14ac:dyDescent="0.2"/>
    <row r="2" spans="1:8" ht="21" customHeight="1" x14ac:dyDescent="0.2">
      <c r="A2" s="561" t="s">
        <v>33</v>
      </c>
      <c r="B2" s="561"/>
      <c r="C2" s="561"/>
      <c r="D2" s="561"/>
      <c r="E2" s="561"/>
      <c r="F2" s="113"/>
    </row>
    <row r="4" spans="1:8" ht="44.25" customHeight="1" x14ac:dyDescent="0.2">
      <c r="A4" s="408" t="s">
        <v>253</v>
      </c>
      <c r="B4" s="408"/>
      <c r="C4" s="408"/>
      <c r="D4" s="408"/>
      <c r="E4" s="408"/>
      <c r="F4" s="332"/>
      <c r="G4" s="332"/>
      <c r="H4" s="332"/>
    </row>
    <row r="5" spans="1:8" x14ac:dyDescent="0.2">
      <c r="A5" s="173"/>
      <c r="B5" s="173"/>
      <c r="C5" s="173"/>
      <c r="D5" s="173"/>
      <c r="E5" s="173"/>
    </row>
    <row r="6" spans="1:8" ht="30.75" customHeight="1" x14ac:dyDescent="0.2">
      <c r="A6" s="408" t="s">
        <v>254</v>
      </c>
      <c r="B6" s="408"/>
      <c r="C6" s="408"/>
      <c r="D6" s="408"/>
      <c r="E6" s="408"/>
    </row>
    <row r="7" spans="1:8" ht="13.5" thickBot="1" x14ac:dyDescent="0.25"/>
    <row r="8" spans="1:8" ht="13.5" thickBot="1" x14ac:dyDescent="0.25">
      <c r="A8" s="3" t="s">
        <v>31</v>
      </c>
      <c r="B8" s="3" t="s">
        <v>265</v>
      </c>
      <c r="C8" s="3" t="s">
        <v>135</v>
      </c>
      <c r="D8" s="3" t="s">
        <v>105</v>
      </c>
      <c r="E8" s="18" t="s">
        <v>183</v>
      </c>
    </row>
    <row r="9" spans="1:8" s="10" customFormat="1" x14ac:dyDescent="0.2">
      <c r="A9" s="19">
        <v>1</v>
      </c>
      <c r="B9" s="20" t="s">
        <v>182</v>
      </c>
      <c r="C9" s="195">
        <v>46174</v>
      </c>
      <c r="D9" s="321" t="s">
        <v>237</v>
      </c>
      <c r="E9" s="115">
        <v>1000</v>
      </c>
    </row>
    <row r="10" spans="1:8" x14ac:dyDescent="0.2">
      <c r="A10" s="4">
        <v>2</v>
      </c>
      <c r="B10" s="5"/>
      <c r="C10" s="5"/>
      <c r="D10" s="116"/>
      <c r="E10" s="6"/>
    </row>
    <row r="11" spans="1:8" x14ac:dyDescent="0.2">
      <c r="A11" s="4">
        <v>3</v>
      </c>
      <c r="B11" s="5"/>
      <c r="C11" s="5"/>
      <c r="D11" s="4"/>
      <c r="E11" s="6"/>
    </row>
    <row r="12" spans="1:8" x14ac:dyDescent="0.2">
      <c r="A12" s="4">
        <v>4</v>
      </c>
      <c r="B12" s="5"/>
      <c r="C12" s="5"/>
      <c r="D12" s="4"/>
      <c r="E12" s="6"/>
    </row>
    <row r="13" spans="1:8" x14ac:dyDescent="0.2">
      <c r="A13" s="4">
        <v>5</v>
      </c>
      <c r="B13" s="5"/>
      <c r="C13" s="5"/>
      <c r="D13" s="4"/>
      <c r="E13" s="6"/>
    </row>
    <row r="14" spans="1:8" x14ac:dyDescent="0.2">
      <c r="A14" s="4">
        <v>6</v>
      </c>
      <c r="B14" s="5"/>
      <c r="C14" s="5"/>
      <c r="D14" s="4"/>
      <c r="E14" s="6"/>
    </row>
    <row r="15" spans="1:8" x14ac:dyDescent="0.2">
      <c r="A15" s="4">
        <v>7</v>
      </c>
      <c r="B15" s="5"/>
      <c r="C15" s="5"/>
      <c r="D15" s="4"/>
      <c r="E15" s="6"/>
    </row>
    <row r="16" spans="1:8" x14ac:dyDescent="0.2">
      <c r="A16" s="4">
        <v>8</v>
      </c>
      <c r="B16" s="5"/>
      <c r="C16" s="5"/>
      <c r="D16" s="4"/>
      <c r="E16" s="6"/>
    </row>
    <row r="17" spans="1:5" x14ac:dyDescent="0.2">
      <c r="A17" s="4">
        <v>9</v>
      </c>
      <c r="B17" s="5"/>
      <c r="C17" s="5"/>
      <c r="D17" s="4"/>
      <c r="E17" s="6"/>
    </row>
    <row r="18" spans="1:5" x14ac:dyDescent="0.2">
      <c r="A18" s="4">
        <v>10</v>
      </c>
      <c r="B18" s="5"/>
      <c r="C18" s="5"/>
      <c r="D18" s="4"/>
      <c r="E18" s="6"/>
    </row>
    <row r="19" spans="1:5" x14ac:dyDescent="0.2">
      <c r="A19" s="4">
        <v>11</v>
      </c>
      <c r="B19" s="5"/>
      <c r="C19" s="5"/>
      <c r="D19" s="4"/>
      <c r="E19" s="6"/>
    </row>
    <row r="20" spans="1:5" ht="13.5" thickBot="1" x14ac:dyDescent="0.25">
      <c r="A20" s="7">
        <v>12</v>
      </c>
      <c r="B20" s="8"/>
      <c r="C20" s="8"/>
      <c r="D20" s="7"/>
      <c r="E20" s="9"/>
    </row>
    <row r="21" spans="1:5" ht="13.5" thickBot="1" x14ac:dyDescent="0.25">
      <c r="A21" s="252"/>
      <c r="B21" s="242" t="s">
        <v>191</v>
      </c>
      <c r="C21" s="242"/>
      <c r="D21" s="242"/>
      <c r="E21" s="253">
        <f>SUM(E9:E20)</f>
        <v>1000</v>
      </c>
    </row>
    <row r="22" spans="1:5" ht="23.45" customHeight="1" x14ac:dyDescent="0.2"/>
  </sheetData>
  <sheetProtection formatCells="0" insertRows="0"/>
  <mergeCells count="3">
    <mergeCell ref="A2:E2"/>
    <mergeCell ref="A4:E4"/>
    <mergeCell ref="A6:E6"/>
  </mergeCells>
  <pageMargins left="0.7" right="0.7" top="0.78740157499999996" bottom="0.78740157499999996" header="0.3" footer="0.3"/>
  <pageSetup paperSize="9" scale="8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E781C-6011-424B-AD6B-A7F96971B836}">
  <sheetPr>
    <tabColor rgb="FFFFC000"/>
    <pageSetUpPr fitToPage="1"/>
  </sheetPr>
  <dimension ref="A1:H25"/>
  <sheetViews>
    <sheetView workbookViewId="0">
      <selection activeCell="A2" sqref="A2:E2"/>
    </sheetView>
  </sheetViews>
  <sheetFormatPr baseColWidth="10" defaultColWidth="11.42578125" defaultRowHeight="12.75" x14ac:dyDescent="0.2"/>
  <cols>
    <col min="1" max="1" width="7.28515625" customWidth="1"/>
    <col min="2" max="2" width="37.85546875" customWidth="1"/>
    <col min="3" max="3" width="17.5703125" customWidth="1"/>
    <col min="4" max="4" width="52.7109375" bestFit="1" customWidth="1"/>
    <col min="5" max="5" width="18.5703125" customWidth="1"/>
    <col min="6" max="6" width="22" customWidth="1"/>
  </cols>
  <sheetData>
    <row r="1" spans="1:8" s="11" customFormat="1" ht="57.75" customHeight="1" x14ac:dyDescent="0.2"/>
    <row r="2" spans="1:8" ht="21" customHeight="1" x14ac:dyDescent="0.2">
      <c r="A2" s="561" t="s">
        <v>258</v>
      </c>
      <c r="B2" s="561"/>
      <c r="C2" s="561"/>
      <c r="D2" s="561"/>
      <c r="E2" s="561"/>
      <c r="F2" s="113"/>
    </row>
    <row r="4" spans="1:8" ht="33.75" customHeight="1" x14ac:dyDescent="0.2">
      <c r="A4" s="408" t="s">
        <v>266</v>
      </c>
      <c r="B4" s="408"/>
      <c r="C4" s="408"/>
      <c r="D4" s="408"/>
      <c r="E4" s="408"/>
      <c r="F4" s="332"/>
      <c r="G4" s="332"/>
      <c r="H4" s="332"/>
    </row>
    <row r="5" spans="1:8" x14ac:dyDescent="0.2">
      <c r="A5" s="173"/>
      <c r="B5" s="173"/>
      <c r="C5" s="173"/>
      <c r="D5" s="173"/>
      <c r="E5" s="173"/>
    </row>
    <row r="6" spans="1:8" ht="42.75" customHeight="1" x14ac:dyDescent="0.2">
      <c r="A6" s="408" t="s">
        <v>267</v>
      </c>
      <c r="B6" s="408"/>
      <c r="C6" s="408"/>
      <c r="D6" s="408"/>
      <c r="E6" s="408"/>
    </row>
    <row r="7" spans="1:8" ht="13.5" thickBot="1" x14ac:dyDescent="0.25"/>
    <row r="8" spans="1:8" ht="13.5" thickBot="1" x14ac:dyDescent="0.25">
      <c r="A8" s="3" t="s">
        <v>31</v>
      </c>
      <c r="B8" s="3" t="s">
        <v>265</v>
      </c>
      <c r="C8" s="3" t="s">
        <v>135</v>
      </c>
      <c r="D8" s="3" t="s">
        <v>264</v>
      </c>
      <c r="E8" s="18" t="s">
        <v>183</v>
      </c>
    </row>
    <row r="9" spans="1:8" s="10" customFormat="1" x14ac:dyDescent="0.2">
      <c r="A9" s="19">
        <v>1</v>
      </c>
      <c r="B9" s="20" t="s">
        <v>182</v>
      </c>
      <c r="C9" s="195">
        <v>46174</v>
      </c>
      <c r="D9" s="303" t="s">
        <v>269</v>
      </c>
      <c r="E9" s="115">
        <v>1187.1300000000001</v>
      </c>
    </row>
    <row r="10" spans="1:8" x14ac:dyDescent="0.2">
      <c r="A10" s="4">
        <v>2</v>
      </c>
      <c r="B10" s="5"/>
      <c r="C10" s="5"/>
      <c r="D10" s="5"/>
      <c r="E10" s="6"/>
    </row>
    <row r="11" spans="1:8" x14ac:dyDescent="0.2">
      <c r="A11" s="19">
        <v>3</v>
      </c>
      <c r="B11" s="5"/>
      <c r="C11" s="5"/>
      <c r="D11" s="393"/>
      <c r="E11" s="6"/>
    </row>
    <row r="12" spans="1:8" x14ac:dyDescent="0.2">
      <c r="A12" s="4">
        <v>4</v>
      </c>
      <c r="B12" s="5"/>
      <c r="C12" s="5"/>
      <c r="D12" s="393"/>
      <c r="E12" s="6"/>
    </row>
    <row r="13" spans="1:8" x14ac:dyDescent="0.2">
      <c r="A13" s="19">
        <v>5</v>
      </c>
      <c r="B13" s="5"/>
      <c r="C13" s="5"/>
      <c r="D13" s="393"/>
      <c r="E13" s="6"/>
    </row>
    <row r="14" spans="1:8" x14ac:dyDescent="0.2">
      <c r="A14" s="4">
        <v>6</v>
      </c>
      <c r="B14" s="5"/>
      <c r="C14" s="5"/>
      <c r="D14" s="393"/>
      <c r="E14" s="6"/>
    </row>
    <row r="15" spans="1:8" x14ac:dyDescent="0.2">
      <c r="A15" s="19">
        <v>7</v>
      </c>
      <c r="B15" s="5"/>
      <c r="C15" s="5"/>
      <c r="D15" s="393"/>
      <c r="E15" s="6"/>
    </row>
    <row r="16" spans="1:8" x14ac:dyDescent="0.2">
      <c r="A16" s="4">
        <v>8</v>
      </c>
      <c r="B16" s="5"/>
      <c r="C16" s="5"/>
      <c r="D16" s="393"/>
      <c r="E16" s="6"/>
    </row>
    <row r="17" spans="1:5" x14ac:dyDescent="0.2">
      <c r="A17" s="19">
        <v>9</v>
      </c>
      <c r="B17" s="5"/>
      <c r="C17" s="5"/>
      <c r="D17" s="393"/>
      <c r="E17" s="6"/>
    </row>
    <row r="18" spans="1:5" x14ac:dyDescent="0.2">
      <c r="A18" s="4">
        <v>10</v>
      </c>
      <c r="B18" s="5"/>
      <c r="C18" s="5"/>
      <c r="D18" s="393"/>
      <c r="E18" s="6"/>
    </row>
    <row r="19" spans="1:5" x14ac:dyDescent="0.2">
      <c r="A19" s="19">
        <v>11</v>
      </c>
      <c r="B19" s="5"/>
      <c r="C19" s="5"/>
      <c r="D19" s="393"/>
      <c r="E19" s="6"/>
    </row>
    <row r="20" spans="1:5" x14ac:dyDescent="0.2">
      <c r="A20" s="4">
        <v>12</v>
      </c>
      <c r="B20" s="391"/>
      <c r="C20" s="391"/>
      <c r="D20" s="394"/>
      <c r="E20" s="392"/>
    </row>
    <row r="21" spans="1:5" x14ac:dyDescent="0.2">
      <c r="A21" s="19">
        <v>13</v>
      </c>
      <c r="B21" s="391"/>
      <c r="C21" s="391"/>
      <c r="D21" s="394"/>
      <c r="E21" s="392"/>
    </row>
    <row r="22" spans="1:5" x14ac:dyDescent="0.2">
      <c r="A22" s="4">
        <v>14</v>
      </c>
      <c r="B22" s="391"/>
      <c r="C22" s="391"/>
      <c r="D22" s="394"/>
      <c r="E22" s="392"/>
    </row>
    <row r="23" spans="1:5" ht="13.5" thickBot="1" x14ac:dyDescent="0.25">
      <c r="A23" s="19">
        <v>15</v>
      </c>
      <c r="B23" s="8"/>
      <c r="C23" s="8"/>
      <c r="D23" s="395"/>
      <c r="E23" s="9"/>
    </row>
    <row r="24" spans="1:5" ht="13.5" thickBot="1" x14ac:dyDescent="0.25">
      <c r="A24" s="252"/>
      <c r="B24" s="242" t="s">
        <v>191</v>
      </c>
      <c r="C24" s="242"/>
      <c r="D24" s="242"/>
      <c r="E24" s="253">
        <f>SUM(E9:E23)</f>
        <v>1187.1300000000001</v>
      </c>
    </row>
    <row r="25" spans="1:5" ht="23.45" customHeight="1" x14ac:dyDescent="0.2"/>
  </sheetData>
  <sheetProtection formatCells="0" insertRows="0"/>
  <mergeCells count="3">
    <mergeCell ref="A2:E2"/>
    <mergeCell ref="A4:E4"/>
    <mergeCell ref="A6:E6"/>
  </mergeCells>
  <pageMargins left="0.7" right="0.7" top="0.78740157499999996" bottom="0.78740157499999996" header="0.3" footer="0.3"/>
  <pageSetup paperSize="9" scale="8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G46"/>
  <sheetViews>
    <sheetView zoomScaleNormal="100" zoomScaleSheetLayoutView="130" workbookViewId="0">
      <selection activeCell="A3" sqref="A3:D3"/>
    </sheetView>
  </sheetViews>
  <sheetFormatPr baseColWidth="10" defaultColWidth="11.42578125" defaultRowHeight="12.75" x14ac:dyDescent="0.2"/>
  <cols>
    <col min="1" max="4" width="20.7109375" style="11" customWidth="1"/>
    <col min="5" max="16384" width="11.42578125" style="11"/>
  </cols>
  <sheetData>
    <row r="1" spans="1:7" ht="57.75" customHeight="1" x14ac:dyDescent="0.2">
      <c r="A1" s="497"/>
      <c r="B1" s="498"/>
      <c r="C1" s="498"/>
      <c r="D1" s="499"/>
    </row>
    <row r="2" spans="1:7" x14ac:dyDescent="0.2">
      <c r="A2" s="257"/>
      <c r="D2" s="258"/>
    </row>
    <row r="3" spans="1:7" ht="32.25" customHeight="1" x14ac:dyDescent="0.2">
      <c r="A3" s="500" t="s">
        <v>137</v>
      </c>
      <c r="B3" s="501"/>
      <c r="C3" s="501"/>
      <c r="D3" s="502"/>
    </row>
    <row r="4" spans="1:7" x14ac:dyDescent="0.2">
      <c r="A4" s="257"/>
      <c r="D4" s="258"/>
    </row>
    <row r="5" spans="1:7" ht="22.15" customHeight="1" x14ac:dyDescent="0.2">
      <c r="A5" s="259" t="s">
        <v>138</v>
      </c>
      <c r="B5" s="503"/>
      <c r="C5" s="503"/>
      <c r="D5" s="504"/>
    </row>
    <row r="6" spans="1:7" ht="51" x14ac:dyDescent="0.2">
      <c r="A6" s="260" t="s">
        <v>221</v>
      </c>
      <c r="B6" s="503"/>
      <c r="C6" s="503"/>
      <c r="D6" s="504"/>
    </row>
    <row r="7" spans="1:7" x14ac:dyDescent="0.2">
      <c r="A7" s="260" t="s">
        <v>220</v>
      </c>
      <c r="B7" s="503"/>
      <c r="C7" s="503"/>
      <c r="D7" s="504"/>
    </row>
    <row r="8" spans="1:7" s="132" customFormat="1" x14ac:dyDescent="0.2">
      <c r="A8" s="261" t="s">
        <v>45</v>
      </c>
      <c r="B8" s="505" t="s">
        <v>233</v>
      </c>
      <c r="C8" s="506"/>
      <c r="D8" s="507"/>
    </row>
    <row r="9" spans="1:7" x14ac:dyDescent="0.2">
      <c r="A9" s="260" t="s">
        <v>46</v>
      </c>
      <c r="B9" s="486" t="s">
        <v>98</v>
      </c>
      <c r="C9" s="486"/>
      <c r="D9" s="487"/>
    </row>
    <row r="10" spans="1:7" ht="37.9" customHeight="1" x14ac:dyDescent="0.2">
      <c r="A10" s="259" t="s">
        <v>47</v>
      </c>
      <c r="B10" s="476"/>
      <c r="C10" s="476"/>
      <c r="D10" s="508"/>
    </row>
    <row r="11" spans="1:7" ht="27" customHeight="1" x14ac:dyDescent="0.2">
      <c r="A11" s="259" t="s">
        <v>219</v>
      </c>
      <c r="B11" s="494"/>
      <c r="C11" s="495"/>
      <c r="D11" s="496"/>
    </row>
    <row r="12" spans="1:7" x14ac:dyDescent="0.2">
      <c r="A12" s="260" t="s">
        <v>48</v>
      </c>
      <c r="B12" s="314" t="s">
        <v>231</v>
      </c>
      <c r="C12" s="230" t="s">
        <v>49</v>
      </c>
      <c r="D12" s="315" t="s">
        <v>232</v>
      </c>
    </row>
    <row r="13" spans="1:7" x14ac:dyDescent="0.2">
      <c r="A13" s="260" t="s">
        <v>222</v>
      </c>
      <c r="B13" s="133" t="s">
        <v>223</v>
      </c>
      <c r="C13" s="509"/>
      <c r="D13" s="510"/>
      <c r="F13" s="256" t="s">
        <v>223</v>
      </c>
      <c r="G13" s="256" t="s">
        <v>172</v>
      </c>
    </row>
    <row r="14" spans="1:7" x14ac:dyDescent="0.2">
      <c r="A14" s="257"/>
      <c r="D14" s="258"/>
    </row>
    <row r="15" spans="1:7" ht="26.25" customHeight="1" x14ac:dyDescent="0.2">
      <c r="A15" s="488" t="s">
        <v>154</v>
      </c>
      <c r="B15" s="489"/>
      <c r="C15" s="489"/>
      <c r="D15" s="490"/>
    </row>
    <row r="16" spans="1:7" ht="21" customHeight="1" x14ac:dyDescent="0.2">
      <c r="A16" s="262">
        <f>'Soll-Ist Vergleich'!C12</f>
        <v>0</v>
      </c>
      <c r="B16" s="511" t="s">
        <v>207</v>
      </c>
      <c r="C16" s="511"/>
      <c r="D16" s="258"/>
    </row>
    <row r="17" spans="1:4" ht="35.25" customHeight="1" x14ac:dyDescent="0.2">
      <c r="A17" s="491" t="s">
        <v>50</v>
      </c>
      <c r="B17" s="492"/>
      <c r="C17" s="492"/>
      <c r="D17" s="493"/>
    </row>
    <row r="18" spans="1:4" x14ac:dyDescent="0.2">
      <c r="A18" s="257"/>
      <c r="D18" s="258"/>
    </row>
    <row r="19" spans="1:4" ht="30" customHeight="1" x14ac:dyDescent="0.2">
      <c r="A19" s="482" t="s">
        <v>142</v>
      </c>
      <c r="B19" s="483"/>
      <c r="C19" s="483"/>
      <c r="D19" s="484"/>
    </row>
    <row r="20" spans="1:4" ht="24.75" customHeight="1" x14ac:dyDescent="0.2">
      <c r="A20" s="488" t="s">
        <v>141</v>
      </c>
      <c r="B20" s="489"/>
      <c r="C20" s="489"/>
      <c r="D20" s="490"/>
    </row>
    <row r="21" spans="1:4" ht="38.25" customHeight="1" x14ac:dyDescent="0.2">
      <c r="A21" s="482" t="s">
        <v>140</v>
      </c>
      <c r="B21" s="483"/>
      <c r="C21" s="483"/>
      <c r="D21" s="484"/>
    </row>
    <row r="22" spans="1:4" ht="15" customHeight="1" x14ac:dyDescent="0.2">
      <c r="A22" s="263"/>
      <c r="B22" s="132"/>
      <c r="C22" s="132"/>
      <c r="D22" s="264"/>
    </row>
    <row r="23" spans="1:4" ht="39.75" customHeight="1" x14ac:dyDescent="0.2">
      <c r="A23" s="488" t="s">
        <v>139</v>
      </c>
      <c r="B23" s="489"/>
      <c r="C23" s="489"/>
      <c r="D23" s="490"/>
    </row>
    <row r="24" spans="1:4" x14ac:dyDescent="0.2">
      <c r="A24" s="473" t="s">
        <v>51</v>
      </c>
      <c r="B24" s="474"/>
      <c r="C24" s="134" t="s">
        <v>52</v>
      </c>
      <c r="D24" s="265" t="s">
        <v>53</v>
      </c>
    </row>
    <row r="25" spans="1:4" x14ac:dyDescent="0.2">
      <c r="A25" s="475"/>
      <c r="B25" s="476"/>
      <c r="C25" s="131"/>
      <c r="D25" s="266"/>
    </row>
    <row r="26" spans="1:4" x14ac:dyDescent="0.2">
      <c r="A26" s="475"/>
      <c r="B26" s="476"/>
      <c r="C26" s="131"/>
      <c r="D26" s="266"/>
    </row>
    <row r="27" spans="1:4" x14ac:dyDescent="0.2">
      <c r="A27" s="257"/>
      <c r="D27" s="258"/>
    </row>
    <row r="28" spans="1:4" ht="24.75" customHeight="1" x14ac:dyDescent="0.2">
      <c r="A28" s="488" t="s">
        <v>54</v>
      </c>
      <c r="B28" s="489"/>
      <c r="C28" s="489"/>
      <c r="D28" s="490"/>
    </row>
    <row r="29" spans="1:4" x14ac:dyDescent="0.2">
      <c r="A29" s="473" t="s">
        <v>51</v>
      </c>
      <c r="B29" s="474"/>
      <c r="C29" s="134" t="s">
        <v>52</v>
      </c>
      <c r="D29" s="265" t="s">
        <v>53</v>
      </c>
    </row>
    <row r="30" spans="1:4" x14ac:dyDescent="0.2">
      <c r="A30" s="475"/>
      <c r="B30" s="476"/>
      <c r="C30" s="131"/>
      <c r="D30" s="266"/>
    </row>
    <row r="31" spans="1:4" x14ac:dyDescent="0.2">
      <c r="A31" s="475"/>
      <c r="B31" s="476"/>
      <c r="C31" s="131"/>
      <c r="D31" s="266"/>
    </row>
    <row r="32" spans="1:4" x14ac:dyDescent="0.2">
      <c r="A32" s="257"/>
      <c r="D32" s="258"/>
    </row>
    <row r="33" spans="1:4" ht="24.75" customHeight="1" x14ac:dyDescent="0.2">
      <c r="A33" s="482" t="s">
        <v>55</v>
      </c>
      <c r="B33" s="483"/>
      <c r="C33" s="483"/>
      <c r="D33" s="484"/>
    </row>
    <row r="34" spans="1:4" x14ac:dyDescent="0.2">
      <c r="A34" s="473" t="s">
        <v>51</v>
      </c>
      <c r="B34" s="474"/>
      <c r="C34" s="134" t="s">
        <v>56</v>
      </c>
      <c r="D34" s="265" t="s">
        <v>52</v>
      </c>
    </row>
    <row r="35" spans="1:4" x14ac:dyDescent="0.2">
      <c r="A35" s="475"/>
      <c r="B35" s="476"/>
      <c r="C35" s="131"/>
      <c r="D35" s="266"/>
    </row>
    <row r="36" spans="1:4" x14ac:dyDescent="0.2">
      <c r="A36" s="475"/>
      <c r="B36" s="476"/>
      <c r="C36" s="131"/>
      <c r="D36" s="266"/>
    </row>
    <row r="37" spans="1:4" x14ac:dyDescent="0.2">
      <c r="A37" s="267"/>
      <c r="B37" s="135"/>
      <c r="D37" s="258"/>
    </row>
    <row r="38" spans="1:4" ht="15.75" customHeight="1" x14ac:dyDescent="0.2">
      <c r="A38" s="479" t="s">
        <v>57</v>
      </c>
      <c r="B38" s="480"/>
      <c r="C38" s="480"/>
      <c r="D38" s="481"/>
    </row>
    <row r="39" spans="1:4" ht="25.5" x14ac:dyDescent="0.2">
      <c r="A39" s="268" t="s">
        <v>186</v>
      </c>
      <c r="B39" s="134" t="s">
        <v>58</v>
      </c>
      <c r="C39" s="134" t="s">
        <v>59</v>
      </c>
      <c r="D39" s="265" t="s">
        <v>60</v>
      </c>
    </row>
    <row r="40" spans="1:4" ht="25.15" customHeight="1" x14ac:dyDescent="0.2">
      <c r="A40" s="269"/>
      <c r="B40" s="131"/>
      <c r="C40" s="131"/>
      <c r="D40" s="266"/>
    </row>
    <row r="41" spans="1:4" x14ac:dyDescent="0.2">
      <c r="A41" s="257"/>
      <c r="D41" s="258"/>
    </row>
    <row r="42" spans="1:4" ht="70.150000000000006" customHeight="1" x14ac:dyDescent="0.2">
      <c r="A42" s="482" t="s">
        <v>144</v>
      </c>
      <c r="B42" s="483"/>
      <c r="C42" s="483"/>
      <c r="D42" s="484"/>
    </row>
    <row r="43" spans="1:4" x14ac:dyDescent="0.2">
      <c r="A43" s="257"/>
      <c r="D43" s="258"/>
    </row>
    <row r="44" spans="1:4" x14ac:dyDescent="0.2">
      <c r="A44" s="485"/>
      <c r="B44" s="486"/>
      <c r="C44" s="486"/>
      <c r="D44" s="487"/>
    </row>
    <row r="45" spans="1:4" x14ac:dyDescent="0.2">
      <c r="A45" s="485"/>
      <c r="B45" s="486"/>
      <c r="C45" s="486"/>
      <c r="D45" s="487"/>
    </row>
    <row r="46" spans="1:4" ht="13.5" thickBot="1" x14ac:dyDescent="0.25">
      <c r="A46" s="270" t="s">
        <v>61</v>
      </c>
      <c r="B46" s="477" t="s">
        <v>143</v>
      </c>
      <c r="C46" s="477"/>
      <c r="D46" s="478"/>
    </row>
  </sheetData>
  <mergeCells count="33">
    <mergeCell ref="A17:D17"/>
    <mergeCell ref="B11:D11"/>
    <mergeCell ref="A1:D1"/>
    <mergeCell ref="A3:D3"/>
    <mergeCell ref="B5:D5"/>
    <mergeCell ref="B6:D6"/>
    <mergeCell ref="B7:D7"/>
    <mergeCell ref="B8:D8"/>
    <mergeCell ref="B9:D9"/>
    <mergeCell ref="B10:D10"/>
    <mergeCell ref="C13:D13"/>
    <mergeCell ref="A15:D15"/>
    <mergeCell ref="B16:C16"/>
    <mergeCell ref="A33:D33"/>
    <mergeCell ref="A19:D19"/>
    <mergeCell ref="A20:D20"/>
    <mergeCell ref="A23:D23"/>
    <mergeCell ref="A24:B24"/>
    <mergeCell ref="A21:D21"/>
    <mergeCell ref="A25:B25"/>
    <mergeCell ref="A26:B26"/>
    <mergeCell ref="A28:D28"/>
    <mergeCell ref="A29:B29"/>
    <mergeCell ref="A30:B30"/>
    <mergeCell ref="A31:B31"/>
    <mergeCell ref="A34:B34"/>
    <mergeCell ref="A35:B35"/>
    <mergeCell ref="B46:D46"/>
    <mergeCell ref="A36:B36"/>
    <mergeCell ref="A38:D38"/>
    <mergeCell ref="A42:D42"/>
    <mergeCell ref="A44:A45"/>
    <mergeCell ref="B44:D45"/>
  </mergeCells>
  <dataValidations count="1">
    <dataValidation type="list" allowBlank="1" showInputMessage="1" showErrorMessage="1" sqref="B13" xr:uid="{00000000-0002-0000-0900-000000000000}">
      <formula1>$F$13:$G$13</formula1>
    </dataValidation>
  </dataValidations>
  <pageMargins left="0.7" right="0.7" top="0.78740157499999996" bottom="0.78740157499999996" header="0.3" footer="0.3"/>
  <pageSetup paperSize="9" scale="86" orientation="portrait" r:id="rId1"/>
  <headerFooter>
    <oddFooter>&amp;C&amp;"Arial,Kursiv"&amp;8RD 9-10 V 3.00
ab 10.12.2020</oddFooter>
  </headerFooter>
  <rowBreaks count="1" manualBreakCount="1">
    <brk id="46" max="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Patricia Aigelsreiter"/>
    <f:field ref="FSCFOLIO_1_1001_FieldCurrentDate" text="26.03.2024 09:36"/>
    <f:field ref="objvalidfrom" date="" text="" edit="true"/>
    <f:field ref="objvalidto" date="" text="" edit="true"/>
    <f:field ref="FSCFOLIO_1_1001_FieldReleasedVersionDate" text=""/>
    <f:field ref="FSCFOLIO_1_1001_FieldReleasedVersionNr" text=""/>
    <f:field ref="CCAPRECONFIG_15_1001_Objektname" text="Projektkostenaufstellung_inkl._Abrechnungsformblätter_F_E_Q_betrieblich_ab_1.1.2024" edit="true"/>
    <f:field ref="CCAPRECONFIG_15_1001_Objektname" text="Projektkostenaufstellung_inkl._Abrechnungsformblätter_F_E_Q_betrieblich_ab_1.1.2024" edit="true"/>
    <f:field ref="objname" text="Projektkostenaufstellung_inkl._Abrechnungsformblätter_F_E_Q_betrieblich_ab_1.1.2024" edit="true"/>
    <f:field ref="objsubject" text="" edit="true"/>
    <f:field ref="objcreatedby" text="Aigelsreiter, Patricia"/>
    <f:field ref="objcreatedat" date="2024-03-19T10:13:11" text="19.03.2024 10:13:11"/>
    <f:field ref="objchangedby" text="Aigelsreiter, Patricia"/>
    <f:field ref="objmodifiedat" date="2024-03-19T10:14:44" text="19.03.2024 10:14:44"/>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objname" text="Name"/>
    <f:field ref="objsubject" text="FSC Betreff"/>
    <f:field ref="objcreatedby" text="Erzeugt von"/>
    <f:field ref="objcreatedat" text="Erzeugt am/um"/>
    <f:field ref="objchangedby" text="Letzte Änderung von"/>
    <f:field ref="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13</vt:i4>
      </vt:variant>
    </vt:vector>
  </HeadingPairs>
  <TitlesOfParts>
    <vt:vector size="30" baseType="lpstr">
      <vt:lpstr>Gesamtkostenaufstellung</vt:lpstr>
      <vt:lpstr>Projektstrukturplan</vt:lpstr>
      <vt:lpstr>Personalkosten</vt:lpstr>
      <vt:lpstr>Unternehmerlohn</vt:lpstr>
      <vt:lpstr>Gemeinkostenpauschale</vt:lpstr>
      <vt:lpstr>Instrumente Ausrüstung</vt:lpstr>
      <vt:lpstr>ext. Dienstleistungen</vt:lpstr>
      <vt:lpstr>Materialkosten</vt:lpstr>
      <vt:lpstr>Deckblatt</vt:lpstr>
      <vt:lpstr>Soll-Ist Vergleich</vt:lpstr>
      <vt:lpstr>Abrechnung Personalkosten </vt:lpstr>
      <vt:lpstr>Formblatt Tätigkeiten</vt:lpstr>
      <vt:lpstr>Abrechnung Unternehmerlohn</vt:lpstr>
      <vt:lpstr>Abrechnung I &amp; A</vt:lpstr>
      <vt:lpstr>Abrechnung ext. DL</vt:lpstr>
      <vt:lpstr>Abrechnung Materialkosten</vt:lpstr>
      <vt:lpstr>Drop&amp;Down Liste</vt:lpstr>
      <vt:lpstr>'Abrechnung ext. DL'!Druckbereich</vt:lpstr>
      <vt:lpstr>'Abrechnung I &amp; A'!Druckbereich</vt:lpstr>
      <vt:lpstr>'Abrechnung Materialkosten'!Druckbereich</vt:lpstr>
      <vt:lpstr>Deckblatt!Druckbereich</vt:lpstr>
      <vt:lpstr>'Formblatt Tätigkeiten'!Druckbereich</vt:lpstr>
      <vt:lpstr>Personalkosten!Druckbereich</vt:lpstr>
      <vt:lpstr>Projektstrukturplan!Druckbereich</vt:lpstr>
      <vt:lpstr>'Soll-Ist Vergleich'!Druckbereich</vt:lpstr>
      <vt:lpstr>Unternehmerlohn!Druckbereich</vt:lpstr>
      <vt:lpstr>'Abrechnung ext. DL'!Drucktitel</vt:lpstr>
      <vt:lpstr>'Abrechnung I &amp; A'!Drucktitel</vt:lpstr>
      <vt:lpstr>'Abrechnung Materialkosten'!Drucktitel</vt:lpstr>
      <vt:lpstr>'Soll-Ist Vergleich'!Drucktitel</vt:lpstr>
    </vt:vector>
  </TitlesOfParts>
  <Company>Amt der NÖ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Koren</dc:creator>
  <cp:lastModifiedBy>Hechl Philipp (WST3)</cp:lastModifiedBy>
  <cp:lastPrinted>2014-08-13T13:19:59Z</cp:lastPrinted>
  <dcterms:created xsi:type="dcterms:W3CDTF">2011-06-09T08:50:45Z</dcterms:created>
  <dcterms:modified xsi:type="dcterms:W3CDTF">2026-04-14T11:40:39Z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FSCLAKIS@15.1000:Abgeschlossen">
    <vt:lpwstr/>
  </property>
  <property fmtid="{D5CDD505-2E9C-101B-9397-08002B2CF9AE}" pid="3" name="FSC#FSCLAKIS@15.1000:Abgezeichnet_am">
    <vt:lpwstr/>
  </property>
  <property fmtid="{D5CDD505-2E9C-101B-9397-08002B2CF9AE}" pid="4" name="FSC#FSCLAKIS@15.1000:Abgezeichnet_von">
    <vt:lpwstr/>
  </property>
  <property fmtid="{D5CDD505-2E9C-101B-9397-08002B2CF9AE}" pid="5" name="FSC#FSCLAKIS@15.1000:Abgezeichnet2_am">
    <vt:lpwstr/>
  </property>
  <property fmtid="{D5CDD505-2E9C-101B-9397-08002B2CF9AE}" pid="6" name="FSC#FSCLAKIS@15.1000:Abgezeichnet2_von">
    <vt:lpwstr/>
  </property>
  <property fmtid="{D5CDD505-2E9C-101B-9397-08002B2CF9AE}" pid="7" name="FSC#FSCLAKIS@15.1000:Abschriftsklausel">
    <vt:lpwstr/>
  </property>
  <property fmtid="{D5CDD505-2E9C-101B-9397-08002B2CF9AE}" pid="8" name="FSC#FSCLAKIS@15.1000:AktBetreff">
    <vt:lpwstr>Abteilungsinterne Projekte (z. B. Förderrichtlinien)</vt:lpwstr>
  </property>
  <property fmtid="{D5CDD505-2E9C-101B-9397-08002B2CF9AE}" pid="9" name="FSC#FSCLAKIS@15.1000:Bearbeiter_Tit_NN">
    <vt:lpwstr>Lehmbacher</vt:lpwstr>
  </property>
  <property fmtid="{D5CDD505-2E9C-101B-9397-08002B2CF9AE}" pid="10" name="FSC#FSCLAKIS@15.1000:Bearbeiter_Tit_VN_NN">
    <vt:lpwstr>Roswitha Lehmbacher</vt:lpwstr>
  </property>
  <property fmtid="{D5CDD505-2E9C-101B-9397-08002B2CF9AE}" pid="11" name="FSC#FSCLAKIS@15.1000:Beilagen">
    <vt:lpwstr/>
  </property>
  <property fmtid="{D5CDD505-2E9C-101B-9397-08002B2CF9AE}" pid="12" name="FSC#FSCLAKIS@15.1000:Betreff">
    <vt:lpwstr>Team Innovation Programmdokumente, Leitfäden für Förderungen ab dem 1.1.2022</vt:lpwstr>
  </property>
  <property fmtid="{D5CDD505-2E9C-101B-9397-08002B2CF9AE}" pid="13" name="FSC#FSCLAKIS@15.1000:Bezug">
    <vt:lpwstr/>
  </property>
  <property fmtid="{D5CDD505-2E9C-101B-9397-08002B2CF9AE}" pid="14" name="FSC#FSCLAKIS@15.1000:DW_Bearbeiter">
    <vt:lpwstr>16134</vt:lpwstr>
  </property>
  <property fmtid="{D5CDD505-2E9C-101B-9397-08002B2CF9AE}" pid="15" name="FSC#FSCLAKIS@15.1000:DW_Eigentuemer_Zuschrift">
    <vt:lpwstr/>
  </property>
  <property fmtid="{D5CDD505-2E9C-101B-9397-08002B2CF9AE}" pid="16" name="FSC#FSCLAKIS@15.1000:Eigentuemer_Zuschrift_Tit_VN_NN">
    <vt:lpwstr/>
  </property>
  <property fmtid="{D5CDD505-2E9C-101B-9397-08002B2CF9AE}" pid="17" name="FSC#FSCLAKIS@15.1000:Erzeugt_am">
    <vt:lpwstr>19.10.2023</vt:lpwstr>
  </property>
  <property fmtid="{D5CDD505-2E9C-101B-9397-08002B2CF9AE}" pid="18" name="FSC#FSCLAKIS@15.1000:Fertigungsklausel">
    <vt:lpwstr/>
  </property>
  <property fmtid="{D5CDD505-2E9C-101B-9397-08002B2CF9AE}" pid="19" name="FSC#FSCLAKIS@15.1000:Fertigungsklausel2">
    <vt:lpwstr/>
  </property>
  <property fmtid="{D5CDD505-2E9C-101B-9397-08002B2CF9AE}" pid="20" name="FSC#FSCLAKIS@15.1000:Kennzeichen">
    <vt:lpwstr>WST3-A-866/110-2022</vt:lpwstr>
  </property>
  <property fmtid="{D5CDD505-2E9C-101B-9397-08002B2CF9AE}" pid="21" name="FSC#FSCLAKIS@15.1000:Objektname">
    <vt:lpwstr>Projektkostenaufstellung inkl. Abrechnungsformblätter F&amp;E Q betrieblich ab 1.1.2024</vt:lpwstr>
  </property>
  <property fmtid="{D5CDD505-2E9C-101B-9397-08002B2CF9AE}" pid="22" name="FSC#FSCLAKIS@15.1000:RsabAbsender">
    <vt:lpwstr>Amt der NÖ Landesregierung_x000d_
Abteilung Wirtschaft, Tourismus und Technologie_x000d_
Landhausplatz 1_x000d_
3109 St. Pölten</vt:lpwstr>
  </property>
  <property fmtid="{D5CDD505-2E9C-101B-9397-08002B2CF9AE}" pid="23" name="FSC#FSCLAKIS@15.1000:Text_nach_Fertigung">
    <vt:lpwstr/>
  </property>
  <property fmtid="{D5CDD505-2E9C-101B-9397-08002B2CF9AE}" pid="24" name="FSC#FSCLAKIS@15.1000:Unterschrieben_am">
    <vt:lpwstr/>
  </property>
  <property fmtid="{D5CDD505-2E9C-101B-9397-08002B2CF9AE}" pid="25" name="FSC#FSCLAKIS@15.1000:Unterschrieben_von">
    <vt:lpwstr/>
  </property>
  <property fmtid="{D5CDD505-2E9C-101B-9397-08002B2CF9AE}" pid="26" name="FSC#FSCLAKIS@15.1000:Unterschrieben2_am">
    <vt:lpwstr/>
  </property>
  <property fmtid="{D5CDD505-2E9C-101B-9397-08002B2CF9AE}" pid="27" name="FSC#FSCLAKIS@15.1000:Unterschrieben2_von">
    <vt:lpwstr/>
  </property>
  <property fmtid="{D5CDD505-2E9C-101B-9397-08002B2CF9AE}" pid="28" name="FSC#FSCLAKIS@15.1000:Unterschrieben_von_Tit_VN_NN_gsp">
    <vt:lpwstr/>
  </property>
  <property fmtid="{D5CDD505-2E9C-101B-9397-08002B2CF9AE}" pid="29" name="FSC#FSCLAKIS@15.1000:Unterschrieben_von_Tit_VN_NN_ng">
    <vt:lpwstr/>
  </property>
  <property fmtid="{D5CDD505-2E9C-101B-9397-08002B2CF9AE}" pid="30" name="FSC#FSCLAKIS@15.1000:Gesperrt_Bearbeiter">
    <vt:lpwstr>L e h m b a c h e r</vt:lpwstr>
  </property>
  <property fmtid="{D5CDD505-2E9C-101B-9397-08002B2CF9AE}" pid="31" name="FSC#FSCLAKIS@15.1000:Systemaenderungszeitpunkt">
    <vt:lpwstr>11. März 2024</vt:lpwstr>
  </property>
  <property fmtid="{D5CDD505-2E9C-101B-9397-08002B2CF9AE}" pid="32" name="FSC#FSCLAKIS@15.1000:Eingangsdatum_ON">
    <vt:lpwstr/>
  </property>
  <property fmtid="{D5CDD505-2E9C-101B-9397-08002B2CF9AE}" pid="33" name="FSC#FSCLAKIS@15.1000:Frist_ON">
    <vt:lpwstr/>
  </property>
  <property fmtid="{D5CDD505-2E9C-101B-9397-08002B2CF9AE}" pid="34" name="FSC#FSCLAKIS@15.1000:Anmerkung_ON">
    <vt:lpwstr/>
  </property>
  <property fmtid="{D5CDD505-2E9C-101B-9397-08002B2CF9AE}" pid="35" name="FSC#FSCLAKIS@15.1000:Inhalt_ON">
    <vt:lpwstr/>
  </property>
  <property fmtid="{D5CDD505-2E9C-101B-9397-08002B2CF9AE}" pid="36" name="FSC#FSCLAKIS@15.1000:Hinweis_ON">
    <vt:lpwstr/>
  </property>
  <property fmtid="{D5CDD505-2E9C-101B-9397-08002B2CF9AE}" pid="37" name="FSC#FSCLAKIS@15.1000:Erledigung_ON">
    <vt:lpwstr/>
  </property>
  <property fmtid="{D5CDD505-2E9C-101B-9397-08002B2CF9AE}" pid="38" name="FSC#FSCLAKIS@15.1000:DVR">
    <vt:lpwstr/>
  </property>
  <property fmtid="{D5CDD505-2E9C-101B-9397-08002B2CF9AE}" pid="39" name="FSC#NOELLAKISFORMSPROP@1000.8803:xmldata3">
    <vt:lpwstr>keine Verkäufer</vt:lpwstr>
  </property>
  <property fmtid="{D5CDD505-2E9C-101B-9397-08002B2CF9AE}" pid="40" name="FSC#NOELLAKISFORMSPROP@1000.8803:xmldata10">
    <vt:lpwstr>keine Käufer</vt:lpwstr>
  </property>
  <property fmtid="{D5CDD505-2E9C-101B-9397-08002B2CF9AE}" pid="41" name="FSC#NOELLAKISFORMSPROP@1000.8803:xmldata100">
    <vt:lpwstr>kein Rechtsgeschäft</vt:lpwstr>
  </property>
  <property fmtid="{D5CDD505-2E9C-101B-9397-08002B2CF9AE}" pid="42" name="FSC#NOELLAKISFORMSPROP@1000.8803:xmldata101">
    <vt:lpwstr>kein Datum</vt:lpwstr>
  </property>
  <property fmtid="{D5CDD505-2E9C-101B-9397-08002B2CF9AE}" pid="43" name="FSC#NOELLAKISFORMSPROP@1000.8803:xmldata102">
    <vt:lpwstr>Keine Aktenzahl des Rechtsgeschäfts erfasst</vt:lpwstr>
  </property>
  <property fmtid="{D5CDD505-2E9C-101B-9397-08002B2CF9AE}" pid="44" name="FSC#NOELLAKISFORMSPROP@1000.8803:xmldata20">
    <vt:lpwstr>keine Grundstücke</vt:lpwstr>
  </property>
  <property fmtid="{D5CDD505-2E9C-101B-9397-08002B2CF9AE}" pid="45" name="FSC#NOELLAKISFORMSPROP@1000.8803:xmldata103">
    <vt:lpwstr>Kein Zuschlag - Gericht erfasst</vt:lpwstr>
  </property>
  <property fmtid="{D5CDD505-2E9C-101B-9397-08002B2CF9AE}" pid="46" name="FSC#NOELLAKISFORMSPROP@1000.8803:xmldata104">
    <vt:lpwstr>Kein Zuschlag - Datum erfasst</vt:lpwstr>
  </property>
  <property fmtid="{D5CDD505-2E9C-101B-9397-08002B2CF9AE}" pid="47" name="FSC#NOELLAKISFORMSPROP@1000.8803:xmldata105">
    <vt:lpwstr>Kein Zuschlag - Zahl erfasst</vt:lpwstr>
  </property>
  <property fmtid="{D5CDD505-2E9C-101B-9397-08002B2CF9AE}" pid="48" name="FSC#NOELLAKISFORMSPROP@1000.8803:xmldata30">
    <vt:lpwstr>Kein Vertreter erfasst</vt:lpwstr>
  </property>
  <property fmtid="{D5CDD505-2E9C-101B-9397-08002B2CF9AE}" pid="49" name="FSC#NOELLAKISFORMSPROP@1000.8803:xmldataVertrEnt">
    <vt:lpwstr>Kein Vertreter erfasst</vt:lpwstr>
  </property>
  <property fmtid="{D5CDD505-2E9C-101B-9397-08002B2CF9AE}" pid="50" name="FSC#NOELLAKISFORMSPROP@1000.8803:xmldataGrundstEnt">
    <vt:lpwstr>keine Grundstücke</vt:lpwstr>
  </property>
  <property fmtid="{D5CDD505-2E9C-101B-9397-08002B2CF9AE}" pid="51" name="FSC#NOELLAKISFORMSPROP@1000.8803:xmldataGVAVerk">
    <vt:lpwstr>keine Verkäufer</vt:lpwstr>
  </property>
  <property fmtid="{D5CDD505-2E9C-101B-9397-08002B2CF9AE}" pid="52" name="FSC#NOELLAKISFORMSPROP@1000.8803:xmldataGVAKaeufer">
    <vt:lpwstr>keine Käufer</vt:lpwstr>
  </property>
  <property fmtid="{D5CDD505-2E9C-101B-9397-08002B2CF9AE}" pid="53" name="FSC#NOELLAKISFORMSPROP@1000.8803:xmldataGVARechtsgesch">
    <vt:lpwstr>kein Rechtsgeschäft</vt:lpwstr>
  </property>
  <property fmtid="{D5CDD505-2E9C-101B-9397-08002B2CF9AE}" pid="54" name="FSC#NOELLAKISFORMSPROP@1000.8803:xmldataGVA_RG_dat">
    <vt:lpwstr>kein Datum</vt:lpwstr>
  </property>
  <property fmtid="{D5CDD505-2E9C-101B-9397-08002B2CF9AE}" pid="55" name="FSC#NOELLAKISFORMSPROP@1000.8803:xmldata_RG_Zahl_GVA">
    <vt:lpwstr>Keine Aktenzahl des Rechtsgeschäfts erfasst</vt:lpwstr>
  </property>
  <property fmtid="{D5CDD505-2E9C-101B-9397-08002B2CF9AE}" pid="56" name="FSC#NOELLAKISFORMSPROP@1000.8803:xmldata_grundstueck_GVA">
    <vt:lpwstr>keine Grundstücke</vt:lpwstr>
  </property>
  <property fmtid="{D5CDD505-2E9C-101B-9397-08002B2CF9AE}" pid="57" name="FSC#NOELLAKISFORMSPROP@1000.8803:xmldataZuschlagGVA">
    <vt:lpwstr>Kein Zuschlag - Gericht erfasst</vt:lpwstr>
  </property>
  <property fmtid="{D5CDD505-2E9C-101B-9397-08002B2CF9AE}" pid="58" name="FSC#NOELLAKISFORMSPROP@1000.8803:xmldata_ZuDat_GVA">
    <vt:lpwstr>Kein Zuschlag - Datum erfasst</vt:lpwstr>
  </property>
  <property fmtid="{D5CDD505-2E9C-101B-9397-08002B2CF9AE}" pid="59" name="FSC#NOELLAKISFORMSPROP@1000.8803:xmldata_ZuZahl_GVA">
    <vt:lpwstr>Kein Zuschlag - Zahl erfasst</vt:lpwstr>
  </property>
  <property fmtid="{D5CDD505-2E9C-101B-9397-08002B2CF9AE}" pid="60" name="FSC#NOELLAKISFORMSPROP@1000.8803:xmldata_Vertreter_GVA">
    <vt:lpwstr>Kein Vertreter erfasst</vt:lpwstr>
  </property>
  <property fmtid="{D5CDD505-2E9C-101B-9397-08002B2CF9AE}" pid="61" name="FSC#COOSYSTEM@1.1:Container">
    <vt:lpwstr>COO.1000.8802.68.14885162</vt:lpwstr>
  </property>
  <property fmtid="{D5CDD505-2E9C-101B-9397-08002B2CF9AE}" pid="62" name="FSC#COOELAK@1.1001:Subject">
    <vt:lpwstr>Abteilungsinterne Projekte (z. B. Förderrichtlinien)</vt:lpwstr>
  </property>
  <property fmtid="{D5CDD505-2E9C-101B-9397-08002B2CF9AE}" pid="63" name="FSC#COOELAK@1.1001:FileReference">
    <vt:lpwstr>WST3-A-866-2005</vt:lpwstr>
  </property>
  <property fmtid="{D5CDD505-2E9C-101B-9397-08002B2CF9AE}" pid="64" name="FSC#COOELAK@1.1001:FileRefYear">
    <vt:lpwstr>2005</vt:lpwstr>
  </property>
  <property fmtid="{D5CDD505-2E9C-101B-9397-08002B2CF9AE}" pid="65" name="FSC#COOELAK@1.1001:FileRefOrdinal">
    <vt:lpwstr>866</vt:lpwstr>
  </property>
  <property fmtid="{D5CDD505-2E9C-101B-9397-08002B2CF9AE}" pid="66" name="FSC#COOELAK@1.1001:FileRefOU">
    <vt:lpwstr>WST3</vt:lpwstr>
  </property>
  <property fmtid="{D5CDD505-2E9C-101B-9397-08002B2CF9AE}" pid="67" name="FSC#COOELAK@1.1001:Organization">
    <vt:lpwstr/>
  </property>
  <property fmtid="{D5CDD505-2E9C-101B-9397-08002B2CF9AE}" pid="68" name="FSC#COOELAK@1.1001:Owner">
    <vt:lpwstr>Patricia Aigelsreiter</vt:lpwstr>
  </property>
  <property fmtid="{D5CDD505-2E9C-101B-9397-08002B2CF9AE}" pid="69" name="FSC#COOELAK@1.1001:OwnerExtension">
    <vt:lpwstr>16202</vt:lpwstr>
  </property>
  <property fmtid="{D5CDD505-2E9C-101B-9397-08002B2CF9AE}" pid="70" name="FSC#COOELAK@1.1001:OwnerFaxExtension">
    <vt:lpwstr/>
  </property>
  <property fmtid="{D5CDD505-2E9C-101B-9397-08002B2CF9AE}" pid="71" name="FSC#COOELAK@1.1001:DispatchedBy">
    <vt:lpwstr/>
  </property>
  <property fmtid="{D5CDD505-2E9C-101B-9397-08002B2CF9AE}" pid="72" name="FSC#COOELAK@1.1001:DispatchedAt">
    <vt:lpwstr/>
  </property>
  <property fmtid="{D5CDD505-2E9C-101B-9397-08002B2CF9AE}" pid="73" name="FSC#COOELAK@1.1001:ApprovedBy">
    <vt:lpwstr/>
  </property>
  <property fmtid="{D5CDD505-2E9C-101B-9397-08002B2CF9AE}" pid="74" name="FSC#COOELAK@1.1001:ApprovedAt">
    <vt:lpwstr/>
  </property>
  <property fmtid="{D5CDD505-2E9C-101B-9397-08002B2CF9AE}" pid="75" name="FSC#COOELAK@1.1001:Department">
    <vt:lpwstr>WST3 (Abteilung Wirtschaft, Tourismus und Technologie)</vt:lpwstr>
  </property>
  <property fmtid="{D5CDD505-2E9C-101B-9397-08002B2CF9AE}" pid="76" name="FSC#COOELAK@1.1001:CreatedAt">
    <vt:lpwstr>19.10.2023</vt:lpwstr>
  </property>
  <property fmtid="{D5CDD505-2E9C-101B-9397-08002B2CF9AE}" pid="77" name="FSC#COOELAK@1.1001:OU">
    <vt:lpwstr>WST3-KZL (WST3 Kanzlei Wirtschaft, Tourismus und Technologie)</vt:lpwstr>
  </property>
  <property fmtid="{D5CDD505-2E9C-101B-9397-08002B2CF9AE}" pid="78" name="FSC#COOELAK@1.1001:Priority">
    <vt:lpwstr> ()</vt:lpwstr>
  </property>
  <property fmtid="{D5CDD505-2E9C-101B-9397-08002B2CF9AE}" pid="79" name="FSC#COOELAK@1.1001:ObjBarCode">
    <vt:lpwstr>*COO.1000.8802.68.14885162*</vt:lpwstr>
  </property>
  <property fmtid="{D5CDD505-2E9C-101B-9397-08002B2CF9AE}" pid="80" name="FSC#COOELAK@1.1001:RefBarCode">
    <vt:lpwstr>*COO.1000.8802.16.14977407*</vt:lpwstr>
  </property>
  <property fmtid="{D5CDD505-2E9C-101B-9397-08002B2CF9AE}" pid="81" name="FSC#COOELAK@1.1001:FileRefBarCode">
    <vt:lpwstr>*WST3-A-866-2005*</vt:lpwstr>
  </property>
  <property fmtid="{D5CDD505-2E9C-101B-9397-08002B2CF9AE}" pid="82" name="FSC#COOELAK@1.1001:ExternalRef">
    <vt:lpwstr/>
  </property>
  <property fmtid="{D5CDD505-2E9C-101B-9397-08002B2CF9AE}" pid="83" name="FSC#COOELAK@1.1001:IncomingNumber">
    <vt:lpwstr/>
  </property>
  <property fmtid="{D5CDD505-2E9C-101B-9397-08002B2CF9AE}" pid="84" name="FSC#COOELAK@1.1001:IncomingSubject">
    <vt:lpwstr/>
  </property>
  <property fmtid="{D5CDD505-2E9C-101B-9397-08002B2CF9AE}" pid="85" name="FSC#COOELAK@1.1001:ProcessResponsible">
    <vt:lpwstr/>
  </property>
  <property fmtid="{D5CDD505-2E9C-101B-9397-08002B2CF9AE}" pid="86" name="FSC#COOELAK@1.1001:ProcessResponsiblePhone">
    <vt:lpwstr/>
  </property>
  <property fmtid="{D5CDD505-2E9C-101B-9397-08002B2CF9AE}" pid="87" name="FSC#COOELAK@1.1001:ProcessResponsibleMail">
    <vt:lpwstr/>
  </property>
  <property fmtid="{D5CDD505-2E9C-101B-9397-08002B2CF9AE}" pid="88" name="FSC#COOELAK@1.1001:ProcessResponsibleFax">
    <vt:lpwstr/>
  </property>
  <property fmtid="{D5CDD505-2E9C-101B-9397-08002B2CF9AE}" pid="89" name="FSC#COOELAK@1.1001:ApproverFirstName">
    <vt:lpwstr/>
  </property>
  <property fmtid="{D5CDD505-2E9C-101B-9397-08002B2CF9AE}" pid="90" name="FSC#COOELAK@1.1001:ApproverSurName">
    <vt:lpwstr/>
  </property>
  <property fmtid="{D5CDD505-2E9C-101B-9397-08002B2CF9AE}" pid="91" name="FSC#COOELAK@1.1001:ApproverTitle">
    <vt:lpwstr/>
  </property>
  <property fmtid="{D5CDD505-2E9C-101B-9397-08002B2CF9AE}" pid="92" name="FSC#COOELAK@1.1001:ExternalDate">
    <vt:lpwstr/>
  </property>
  <property fmtid="{D5CDD505-2E9C-101B-9397-08002B2CF9AE}" pid="93" name="FSC#COOELAK@1.1001:SettlementApprovedAt">
    <vt:lpwstr/>
  </property>
  <property fmtid="{D5CDD505-2E9C-101B-9397-08002B2CF9AE}" pid="94" name="FSC#COOELAK@1.1001:BaseNumber">
    <vt:lpwstr>A</vt:lpwstr>
  </property>
  <property fmtid="{D5CDD505-2E9C-101B-9397-08002B2CF9AE}" pid="95" name="FSC#COOELAK@1.1001:CurrentUserRolePos">
    <vt:lpwstr>Bearbeitung</vt:lpwstr>
  </property>
  <property fmtid="{D5CDD505-2E9C-101B-9397-08002B2CF9AE}" pid="96" name="FSC#COOELAK@1.1001:CurrentUserEmail">
    <vt:lpwstr>patricia.aigelsreiter@noel.gv.at</vt:lpwstr>
  </property>
  <property fmtid="{D5CDD505-2E9C-101B-9397-08002B2CF9AE}" pid="97" name="FSC#ELAKGOV@1.1001:PersonalSubjGender">
    <vt:lpwstr/>
  </property>
  <property fmtid="{D5CDD505-2E9C-101B-9397-08002B2CF9AE}" pid="98" name="FSC#ELAKGOV@1.1001:PersonalSubjFirstName">
    <vt:lpwstr/>
  </property>
  <property fmtid="{D5CDD505-2E9C-101B-9397-08002B2CF9AE}" pid="99" name="FSC#ELAKGOV@1.1001:PersonalSubjSurName">
    <vt:lpwstr/>
  </property>
  <property fmtid="{D5CDD505-2E9C-101B-9397-08002B2CF9AE}" pid="100" name="FSC#ELAKGOV@1.1001:PersonalSubjSalutation">
    <vt:lpwstr/>
  </property>
  <property fmtid="{D5CDD505-2E9C-101B-9397-08002B2CF9AE}" pid="101" name="FSC#ELAKGOV@1.1001:PersonalSubjAddress">
    <vt:lpwstr/>
  </property>
  <property fmtid="{D5CDD505-2E9C-101B-9397-08002B2CF9AE}" pid="102" name="FSC#ATSTATECFG@1.1001:Office">
    <vt:lpwstr/>
  </property>
  <property fmtid="{D5CDD505-2E9C-101B-9397-08002B2CF9AE}" pid="103" name="FSC#ATSTATECFG@1.1001:Agent">
    <vt:lpwstr>Roswitha Lehmbacher</vt:lpwstr>
  </property>
  <property fmtid="{D5CDD505-2E9C-101B-9397-08002B2CF9AE}" pid="104" name="FSC#ATSTATECFG@1.1001:AgentPhone">
    <vt:lpwstr>16134</vt:lpwstr>
  </property>
  <property fmtid="{D5CDD505-2E9C-101B-9397-08002B2CF9AE}" pid="105" name="FSC#ATSTATECFG@1.1001:DepartmentFax">
    <vt:lpwstr/>
  </property>
  <property fmtid="{D5CDD505-2E9C-101B-9397-08002B2CF9AE}" pid="106" name="FSC#ATSTATECFG@1.1001:DepartmentEMail">
    <vt:lpwstr>post.wst3@noel.gv.at</vt:lpwstr>
  </property>
  <property fmtid="{D5CDD505-2E9C-101B-9397-08002B2CF9AE}" pid="107" name="FSC#ATSTATECFG@1.1001:SubfileDate">
    <vt:lpwstr>17.01.2022</vt:lpwstr>
  </property>
  <property fmtid="{D5CDD505-2E9C-101B-9397-08002B2CF9AE}" pid="108" name="FSC#ATSTATECFG@1.1001:SubfileSubject">
    <vt:lpwstr>final auf homepage 11032024</vt:lpwstr>
  </property>
  <property fmtid="{D5CDD505-2E9C-101B-9397-08002B2CF9AE}" pid="109" name="FSC#ATSTATECFG@1.1001:DepartmentZipCode">
    <vt:lpwstr/>
  </property>
  <property fmtid="{D5CDD505-2E9C-101B-9397-08002B2CF9AE}" pid="110" name="FSC#ATSTATECFG@1.1001:DepartmentCountry">
    <vt:lpwstr/>
  </property>
  <property fmtid="{D5CDD505-2E9C-101B-9397-08002B2CF9AE}" pid="111" name="FSC#ATSTATECFG@1.1001:DepartmentCity">
    <vt:lpwstr/>
  </property>
  <property fmtid="{D5CDD505-2E9C-101B-9397-08002B2CF9AE}" pid="112" name="FSC#ATSTATECFG@1.1001:DepartmentStreet">
    <vt:lpwstr/>
  </property>
  <property fmtid="{D5CDD505-2E9C-101B-9397-08002B2CF9AE}" pid="113" name="FSC#ATSTATECFG@1.1001:DepartmentDVR">
    <vt:lpwstr/>
  </property>
  <property fmtid="{D5CDD505-2E9C-101B-9397-08002B2CF9AE}" pid="114" name="FSC#ATSTATECFG@1.1001:DepartmentUID">
    <vt:lpwstr/>
  </property>
  <property fmtid="{D5CDD505-2E9C-101B-9397-08002B2CF9AE}" pid="115" name="FSC#ATSTATECFG@1.1001:SubfileReference">
    <vt:lpwstr>WST3-A-866/110-2022</vt:lpwstr>
  </property>
  <property fmtid="{D5CDD505-2E9C-101B-9397-08002B2CF9AE}" pid="116" name="FSC#ATSTATECFG@1.1001:Clause">
    <vt:lpwstr/>
  </property>
  <property fmtid="{D5CDD505-2E9C-101B-9397-08002B2CF9AE}" pid="117" name="FSC#ATSTATECFG@1.1001:ExternalFile">
    <vt:lpwstr>Bezug: </vt:lpwstr>
  </property>
  <property fmtid="{D5CDD505-2E9C-101B-9397-08002B2CF9AE}" pid="118" name="FSC#ATSTATECFG@1.1001:ApprovedSignature">
    <vt:lpwstr/>
  </property>
  <property fmtid="{D5CDD505-2E9C-101B-9397-08002B2CF9AE}" pid="119" name="FSC#FSCLAKIS@15.1000:Geschlecht_Bearbeiter">
    <vt:lpwstr>Weiblich</vt:lpwstr>
  </property>
  <property fmtid="{D5CDD505-2E9C-101B-9397-08002B2CF9AE}" pid="120" name="FSC#FSCLAKIS@15.1000:Geschlecht_Eigentuemer_Zuschrift">
    <vt:lpwstr/>
  </property>
  <property fmtid="{D5CDD505-2E9C-101B-9397-08002B2CF9AE}" pid="121" name="FSC#ATSTATECFG@1.1001:BankAccount">
    <vt:lpwstr/>
  </property>
  <property fmtid="{D5CDD505-2E9C-101B-9397-08002B2CF9AE}" pid="122" name="FSC#ATSTATECFG@1.1001:BankAccountOwner">
    <vt:lpwstr/>
  </property>
  <property fmtid="{D5CDD505-2E9C-101B-9397-08002B2CF9AE}" pid="123" name="FSC#ATSTATECFG@1.1001:BankInstitute">
    <vt:lpwstr/>
  </property>
  <property fmtid="{D5CDD505-2E9C-101B-9397-08002B2CF9AE}" pid="124" name="FSC#ATSTATECFG@1.1001:BankAccountID">
    <vt:lpwstr/>
  </property>
  <property fmtid="{D5CDD505-2E9C-101B-9397-08002B2CF9AE}" pid="125" name="FSC#ATSTATECFG@1.1001:BankAccountIBAN">
    <vt:lpwstr/>
  </property>
  <property fmtid="{D5CDD505-2E9C-101B-9397-08002B2CF9AE}" pid="126" name="FSC#ATSTATECFG@1.1001:BankAccountBIC">
    <vt:lpwstr/>
  </property>
  <property fmtid="{D5CDD505-2E9C-101B-9397-08002B2CF9AE}" pid="127" name="FSC#ATSTATECFG@1.1001:BankName">
    <vt:lpwstr/>
  </property>
  <property fmtid="{D5CDD505-2E9C-101B-9397-08002B2CF9AE}" pid="128" name="FSC#FSCLAKIS@15.1000:Eigentuemer_Zuschrift_Tit_NN">
    <vt:lpwstr/>
  </property>
  <property fmtid="{D5CDD505-2E9C-101B-9397-08002B2CF9AE}" pid="129" name="FSC#NOELLAKISFORMSPROP@1000.8803:xmldata3n">
    <vt:lpwstr>TEXT: LEER (!)</vt:lpwstr>
  </property>
  <property fmtid="{D5CDD505-2E9C-101B-9397-08002B2CF9AE}" pid="130" name="FSC#NOELLAKISFORMSPROP@1000.8803:xmldata10n">
    <vt:lpwstr>TEXT: LEER (!)</vt:lpwstr>
  </property>
  <property fmtid="{D5CDD505-2E9C-101B-9397-08002B2CF9AE}" pid="131" name="FSC#NOELLAKISFORMSPROP@1000.8803:xmldata100n">
    <vt:lpwstr>kein Rechtsgeschäft</vt:lpwstr>
  </property>
  <property fmtid="{D5CDD505-2E9C-101B-9397-08002B2CF9AE}" pid="132" name="FSC#NOELLAKISFORMSPROP@1000.8803:xmldata101n">
    <vt:lpwstr>kein Datum</vt:lpwstr>
  </property>
  <property fmtid="{D5CDD505-2E9C-101B-9397-08002B2CF9AE}" pid="133" name="FSC#NOELLAKISFORMSPROP@1000.8803:xmldata102n">
    <vt:lpwstr>Keine Aktenzahl des Rechtsgeschäfts erfasst</vt:lpwstr>
  </property>
  <property fmtid="{D5CDD505-2E9C-101B-9397-08002B2CF9AE}" pid="134" name="FSC#NOELLAKISFORMSPROP@1000.8803:xmldata20n">
    <vt:lpwstr>TEXT: LEER (!)</vt:lpwstr>
  </property>
  <property fmtid="{D5CDD505-2E9C-101B-9397-08002B2CF9AE}" pid="135" name="FSC#NOELLAKISFORMSPROP@1000.8803:xmldata103n">
    <vt:lpwstr/>
  </property>
  <property fmtid="{D5CDD505-2E9C-101B-9397-08002B2CF9AE}" pid="136" name="FSC#NOELLAKISFORMSPROP@1000.8803:xmldata104n">
    <vt:lpwstr>Kein Zuschlag - Datum erfasst</vt:lpwstr>
  </property>
  <property fmtid="{D5CDD505-2E9C-101B-9397-08002B2CF9AE}" pid="137" name="FSC#NOELLAKISFORMSPROP@1000.8803:xmldata105n">
    <vt:lpwstr>Kein Zuschlag - Zahl erfasst</vt:lpwstr>
  </property>
  <property fmtid="{D5CDD505-2E9C-101B-9397-08002B2CF9AE}" pid="138" name="FSC#NOELLAKISFORMSPROP@1000.8803:xmldata30n">
    <vt:lpwstr>Kein Vertreter erfasst</vt:lpwstr>
  </property>
  <property fmtid="{D5CDD505-2E9C-101B-9397-08002B2CF9AE}" pid="139" name="FSC#NOELLAKISFORMSPROP@1000.8803:xmldataVertrEntn">
    <vt:lpwstr>Kein Vertreter erfasst</vt:lpwstr>
  </property>
  <property fmtid="{D5CDD505-2E9C-101B-9397-08002B2CF9AE}" pid="140" name="FSC#NOELLAKISFORMSPROP@1000.8803:xmldataGrundstEntn">
    <vt:lpwstr>TEXT: LEER (!)</vt:lpwstr>
  </property>
  <property fmtid="{D5CDD505-2E9C-101B-9397-08002B2CF9AE}" pid="141" name="FSC#NOELLAKISFORMSPROP@1000.8803:xmldataGVAVerkn">
    <vt:lpwstr>TEXT: LEER (!)</vt:lpwstr>
  </property>
  <property fmtid="{D5CDD505-2E9C-101B-9397-08002B2CF9AE}" pid="142" name="FSC#NOELLAKISFORMSPROP@1000.8803:xmldataGVAKaeufern">
    <vt:lpwstr>TEXT: LEER (!)</vt:lpwstr>
  </property>
  <property fmtid="{D5CDD505-2E9C-101B-9397-08002B2CF9AE}" pid="143" name="FSC#NOELLAKISFORMSPROP@1000.8803:xmldataGVARechtsgeschn">
    <vt:lpwstr>kein Rechtsgeschäft</vt:lpwstr>
  </property>
  <property fmtid="{D5CDD505-2E9C-101B-9397-08002B2CF9AE}" pid="144" name="FSC#NOELLAKISFORMSPROP@1000.8803:xmldataGVA_RG_datn">
    <vt:lpwstr>kein Datum</vt:lpwstr>
  </property>
  <property fmtid="{D5CDD505-2E9C-101B-9397-08002B2CF9AE}" pid="145" name="FSC#NOELLAKISFORMSPROP@1000.8803:xmldata_RG_Zahl_GVAn">
    <vt:lpwstr>Keine Aktenzahl des Rechtsgeschäfts erfasst</vt:lpwstr>
  </property>
  <property fmtid="{D5CDD505-2E9C-101B-9397-08002B2CF9AE}" pid="146" name="FSC#NOELLAKISFORMSPROP@1000.8803:xmldata_grundstueck_GVAn">
    <vt:lpwstr>TEXT: LEER (!)</vt:lpwstr>
  </property>
  <property fmtid="{D5CDD505-2E9C-101B-9397-08002B2CF9AE}" pid="147" name="FSC#NOELLAKISFORMSPROP@1000.8803:xmldataZuschlagGVAn">
    <vt:lpwstr/>
  </property>
  <property fmtid="{D5CDD505-2E9C-101B-9397-08002B2CF9AE}" pid="148" name="FSC#NOELLAKISFORMSPROP@1000.8803:xmldata_ZuDat_GVAn">
    <vt:lpwstr>Kein Zuschlag - Datum erfasst</vt:lpwstr>
  </property>
  <property fmtid="{D5CDD505-2E9C-101B-9397-08002B2CF9AE}" pid="149" name="FSC#NOELLAKISFORMSPROP@1000.8803:xmldata_ZuZahl_GVAn">
    <vt:lpwstr>Kein Zuschlag - Zahl erfasst</vt:lpwstr>
  </property>
  <property fmtid="{D5CDD505-2E9C-101B-9397-08002B2CF9AE}" pid="150" name="FSC#NOELLAKISFORMSPROP@1000.8803:xmldata_Vertreter_GVAn">
    <vt:lpwstr>Kein Vertreter erfasst</vt:lpwstr>
  </property>
  <property fmtid="{D5CDD505-2E9C-101B-9397-08002B2CF9AE}" pid="151" name="FSC#FSCLAKIS@15.1000:Eigentuemer_Objekt_Tit_VN_NN">
    <vt:lpwstr>Patricia Aigelsreiter</vt:lpwstr>
  </property>
  <property fmtid="{D5CDD505-2E9C-101B-9397-08002B2CF9AE}" pid="152" name="FSC#FSCLAKIS@15.1000:DW_Eigentuemer_Objekt">
    <vt:lpwstr>16202</vt:lpwstr>
  </property>
  <property fmtid="{D5CDD505-2E9C-101B-9397-08002B2CF9AE}" pid="153" name="FSC#ATPRECONFIG@1.1001:ChargePreview">
    <vt:lpwstr/>
  </property>
  <property fmtid="{D5CDD505-2E9C-101B-9397-08002B2CF9AE}" pid="154" name="FSC#FSCFOLIO@1.1001:docpropproject">
    <vt:lpwstr/>
  </property>
  <property fmtid="{D5CDD505-2E9C-101B-9397-08002B2CF9AE}" pid="155" name="FSC#COOELAK@1.1001:ObjectAddressees">
    <vt:lpwstr/>
  </property>
  <property fmtid="{D5CDD505-2E9C-101B-9397-08002B2CF9AE}" pid="156" name="FSC#COOELAK@1.1001:replyreference">
    <vt:lpwstr/>
  </property>
  <property fmtid="{D5CDD505-2E9C-101B-9397-08002B2CF9AE}" pid="157" name="FSC#CCAPRECONFIGG@15.1001:DepartmentON">
    <vt:lpwstr/>
  </property>
  <property fmtid="{D5CDD505-2E9C-101B-9397-08002B2CF9AE}" pid="158" name="FSC#CCAPRECONFIGG@15.1001:DepartmentWebsite">
    <vt:lpwstr/>
  </property>
  <property fmtid="{D5CDD505-2E9C-101B-9397-08002B2CF9AE}" pid="159" name="FSC#COOELAK@1.1001:OfficeHours">
    <vt:lpwstr/>
  </property>
  <property fmtid="{D5CDD505-2E9C-101B-9397-08002B2CF9AE}" pid="160" name="FSC#COOELAK@1.1001:FileRefOULong">
    <vt:lpwstr>Abteilung Wirtschaft, Tourismus und Technologie</vt:lpwstr>
  </property>
</Properties>
</file>